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tabRatio="804" activeTab="0"/>
  </bookViews>
  <sheets>
    <sheet name="Школи" sheetId="1" r:id="rId1"/>
    <sheet name="Ш6" sheetId="2" r:id="rId2"/>
  </sheets>
  <definedNames/>
  <calcPr fullCalcOnLoad="1" refMode="R1C1"/>
</workbook>
</file>

<file path=xl/sharedStrings.xml><?xml version="1.0" encoding="utf-8"?>
<sst xmlns="http://schemas.openxmlformats.org/spreadsheetml/2006/main" count="101" uniqueCount="89">
  <si>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</si>
  <si>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</si>
  <si>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</si>
  <si>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</si>
  <si>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</si>
  <si>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</si>
  <si>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</si>
  <si>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</si>
  <si>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</si>
  <si>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</si>
  <si>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</si>
  <si>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</si>
  <si>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</si>
  <si>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</si>
  <si>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Всього</t>
  </si>
  <si>
    <t>Код</t>
  </si>
  <si>
    <t>Видатки</t>
  </si>
  <si>
    <t>Установа</t>
  </si>
  <si>
    <t>Разом</t>
  </si>
  <si>
    <t>ЗОШ №6</t>
  </si>
  <si>
    <t>Інші поточні видатки</t>
  </si>
  <si>
    <t>Реконструкція та реставрація інших об'єктів</t>
  </si>
  <si>
    <t>План</t>
  </si>
  <si>
    <t>Інші поточні трансферти населенню </t>
  </si>
  <si>
    <t>Спец.фонд/03
 (благодійні внески)</t>
  </si>
  <si>
    <t>Спец.фонд/02
(Батьківська плата і оренда)</t>
  </si>
  <si>
    <t>Загальний фонд/00</t>
  </si>
  <si>
    <t>Загальний фонд/00 
видатки на запобігання та ліквідацію надзвичайних ситуацій та наслідків стихійного лиха</t>
  </si>
  <si>
    <t>Спец.фонд/07
Бюджет розвитку</t>
  </si>
  <si>
    <t>Медогляд</t>
  </si>
  <si>
    <t>Страхування</t>
  </si>
  <si>
    <t>Поточний ремонт</t>
  </si>
  <si>
    <t>Поточний ремонт покрівлі</t>
  </si>
  <si>
    <t>Послуги банку</t>
  </si>
  <si>
    <t xml:space="preserve">Канцтовари </t>
  </si>
  <si>
    <t>Друкована продукція:</t>
  </si>
  <si>
    <t xml:space="preserve">Підписка </t>
  </si>
  <si>
    <t>Медикаменти</t>
  </si>
  <si>
    <t>Господарчі товари</t>
  </si>
  <si>
    <t xml:space="preserve">Миючі засоби    </t>
  </si>
  <si>
    <t>Меблі</t>
  </si>
  <si>
    <t>Бензин</t>
  </si>
  <si>
    <t>Запчастини</t>
  </si>
  <si>
    <t>Ін.матеріали</t>
  </si>
  <si>
    <t>Транспортні послуги</t>
  </si>
  <si>
    <t>Оренда приміщень</t>
  </si>
  <si>
    <t xml:space="preserve">Повірка засобів обліку </t>
  </si>
  <si>
    <t>Перезарядка вогнегасників</t>
  </si>
  <si>
    <t>Замір опору ДПРЧ-5 УДСНС України у Вол.обл.</t>
  </si>
  <si>
    <t>Кадастр</t>
  </si>
  <si>
    <t>Послуги зв'язку</t>
  </si>
  <si>
    <t>Вивіз сміття ВУКГ</t>
  </si>
  <si>
    <t xml:space="preserve">Санстанція </t>
  </si>
  <si>
    <t>Внутрішньо-будинкове обслуговування
КП Нововолинськтеплокомуненерго</t>
  </si>
  <si>
    <t>Прочистка труб каналізації Нововолинськводоканал</t>
  </si>
  <si>
    <t>Інші послуги</t>
  </si>
  <si>
    <t>бланки в медпункт /02.2018</t>
  </si>
  <si>
    <t>тарифікацйні списки/03.2018</t>
  </si>
  <si>
    <t>санітаб (дезактин)/03.2018</t>
  </si>
  <si>
    <t>Касові видатки ЗОШ№6</t>
  </si>
  <si>
    <t>ремонт ел.освітлення / 01.2018</t>
  </si>
  <si>
    <t>ел.обладнання їдальні / 03.2018</t>
  </si>
  <si>
    <t>сантехніка / 06.2018</t>
  </si>
  <si>
    <t>фарба, емаль / 06.2018</t>
  </si>
  <si>
    <t>перевез.дітей на стрільби (бжд) / 04.2018</t>
  </si>
  <si>
    <t>друк продукція  журнали і книги обліку / 05.2018</t>
  </si>
  <si>
    <t>журнали (буклет) / 05.2018</t>
  </si>
  <si>
    <t>дослідження проб питн. води МБ / 05.2018</t>
  </si>
  <si>
    <t>наклейки на вогнегасники / 06.2018</t>
  </si>
  <si>
    <t>буд.матеріали / 04,06.2018</t>
  </si>
  <si>
    <t>шпалери / 06.2018</t>
  </si>
  <si>
    <t>Транспортні посл. Козац. Гарт / 06.2018</t>
  </si>
  <si>
    <t>госп.тов. /03,04,05,06.2018</t>
  </si>
  <si>
    <t>первезення дітей ЗНО / 06.2018</t>
  </si>
  <si>
    <t>за 9 місяців 2018 року</t>
  </si>
  <si>
    <t>за 9 місяців 2018р.</t>
  </si>
  <si>
    <t>атестати і свідоцтва / 05,06,07.2018</t>
  </si>
  <si>
    <t>грамоти / 03,04,07.2018</t>
  </si>
  <si>
    <t>двері броньовані / 08.2018</t>
  </si>
  <si>
    <t>компенсація шкільної форми / 09.2018</t>
  </si>
  <si>
    <t>компенсація спортивної форми / 09.2018</t>
  </si>
  <si>
    <t>доставка підручників / 08,09.2018</t>
  </si>
  <si>
    <t>участь педпрац. в обл. турист. змаганнях / 09.2018</t>
  </si>
  <si>
    <t>бактеріологічне дослідження / 05,09.2018</t>
  </si>
  <si>
    <t>підтримка веб.ресурсів (ел.скринька)/03,07,09.2018</t>
  </si>
  <si>
    <t>заправка та регенерація картр. / 09.2018</t>
  </si>
  <si>
    <t>послуги державного архіваріуса 09.2018</t>
  </si>
  <si>
    <t>Загальний фонд</t>
  </si>
  <si>
    <t>Кошторисні призначення та касові видатки ЗОШ №6  м.Нововолинськ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</si>
</sst>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[$-422]dd\ mmmm\ yyyy&quot; р.&quot;"/>
    <numFmt numFmtId="194" formatCode="#,##0.00\ _г_р_н_."/>
    <numFmt numFmtId="195" formatCode="#,##0.00_ ;\-#,##0.00\ 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left" vertical="center" wrapText="1" indent="1"/>
    </xf>
    <xf numFmtId="0" fontId="11" fillId="0" borderId="11" xfId="0" applyFont="1" applyBorder="1" applyAlignment="1">
      <alignment horizontal="left" vertical="center" wrapText="1" indent="1"/>
    </xf>
    <xf numFmtId="0" fontId="11" fillId="0" borderId="12" xfId="0" applyFont="1" applyBorder="1" applyAlignment="1">
      <alignment horizontal="left" vertical="center" wrapText="1" indent="1"/>
    </xf>
    <xf numFmtId="0" fontId="9" fillId="33" borderId="13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top" wrapText="1"/>
    </xf>
    <xf numFmtId="1" fontId="5" fillId="0" borderId="17" xfId="0" applyNumberFormat="1" applyFont="1" applyBorder="1" applyAlignment="1">
      <alignment horizontal="center" vertical="center" wrapText="1"/>
    </xf>
    <xf numFmtId="179" fontId="11" fillId="0" borderId="18" xfId="0" applyNumberFormat="1" applyFont="1" applyBorder="1" applyAlignment="1">
      <alignment horizontal="right" vertical="center" wrapText="1" indent="1"/>
    </xf>
    <xf numFmtId="179" fontId="11" fillId="0" borderId="19" xfId="0" applyNumberFormat="1" applyFont="1" applyBorder="1" applyAlignment="1">
      <alignment horizontal="right" vertical="center" wrapText="1" indent="1"/>
    </xf>
    <xf numFmtId="179" fontId="9" fillId="33" borderId="17" xfId="0" applyNumberFormat="1" applyFont="1" applyFill="1" applyBorder="1" applyAlignment="1">
      <alignment horizontal="right" vertical="center" wrapText="1" indent="1"/>
    </xf>
    <xf numFmtId="179" fontId="9" fillId="33" borderId="14" xfId="0" applyNumberFormat="1" applyFont="1" applyFill="1" applyBorder="1" applyAlignment="1">
      <alignment horizontal="right" vertical="center" wrapText="1" indent="1"/>
    </xf>
    <xf numFmtId="179" fontId="9" fillId="33" borderId="20" xfId="0" applyNumberFormat="1" applyFont="1" applyFill="1" applyBorder="1" applyAlignment="1">
      <alignment horizontal="right" vertical="center" wrapText="1" indent="1"/>
    </xf>
    <xf numFmtId="0" fontId="4" fillId="0" borderId="0" xfId="0" applyFont="1" applyBorder="1" applyAlignment="1" applyProtection="1">
      <alignment/>
      <protection locked="0"/>
    </xf>
    <xf numFmtId="1" fontId="7" fillId="0" borderId="21" xfId="0" applyNumberFormat="1" applyFont="1" applyBorder="1" applyAlignment="1" applyProtection="1">
      <alignment horizontal="center" vertical="center" wrapText="1"/>
      <protection locked="0"/>
    </xf>
    <xf numFmtId="0" fontId="9" fillId="33" borderId="21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179" fontId="11" fillId="0" borderId="18" xfId="0" applyNumberFormat="1" applyFont="1" applyBorder="1" applyAlignment="1" applyProtection="1">
      <alignment horizontal="right" vertical="center" wrapText="1" indent="1"/>
      <protection locked="0"/>
    </xf>
    <xf numFmtId="179" fontId="11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9" fontId="1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79" fontId="1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79" fontId="11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9" fontId="11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9" fontId="11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79" fontId="11" fillId="0" borderId="32" xfId="0" applyNumberFormat="1" applyFont="1" applyBorder="1" applyAlignment="1" applyProtection="1">
      <alignment horizontal="right" vertical="center" wrapText="1" indent="1"/>
      <protection locked="0"/>
    </xf>
    <xf numFmtId="179" fontId="11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79" fontId="11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79" fontId="11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79" fontId="11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79" fontId="11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79" fontId="11" fillId="0" borderId="37" xfId="0" applyNumberFormat="1" applyFont="1" applyBorder="1" applyAlignment="1" applyProtection="1">
      <alignment horizontal="right" vertical="center" wrapText="1" indent="1"/>
      <protection locked="0"/>
    </xf>
    <xf numFmtId="179" fontId="11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79" fontId="11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79" fontId="11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79" fontId="11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79" fontId="11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79" fontId="11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79" fontId="11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79" fontId="11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 horizontal="center" vertical="center"/>
    </xf>
    <xf numFmtId="0" fontId="14" fillId="0" borderId="46" xfId="0" applyFont="1" applyBorder="1" applyAlignment="1">
      <alignment horizontal="center" vertical="center" wrapText="1"/>
    </xf>
    <xf numFmtId="4" fontId="14" fillId="0" borderId="46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34" borderId="46" xfId="0" applyFont="1" applyFill="1" applyBorder="1" applyAlignment="1">
      <alignment horizontal="center"/>
    </xf>
    <xf numFmtId="4" fontId="12" fillId="34" borderId="46" xfId="0" applyNumberFormat="1" applyFont="1" applyFill="1" applyBorder="1" applyAlignment="1">
      <alignment horizontal="center" vertical="center"/>
    </xf>
    <xf numFmtId="0" fontId="12" fillId="0" borderId="46" xfId="0" applyFont="1" applyBorder="1" applyAlignment="1">
      <alignment horizontal="center"/>
    </xf>
    <xf numFmtId="4" fontId="9" fillId="0" borderId="46" xfId="0" applyNumberFormat="1" applyFont="1" applyBorder="1" applyAlignment="1">
      <alignment horizontal="center" vertical="center"/>
    </xf>
    <xf numFmtId="0" fontId="12" fillId="0" borderId="46" xfId="0" applyFont="1" applyBorder="1" applyAlignment="1">
      <alignment/>
    </xf>
    <xf numFmtId="0" fontId="12" fillId="35" borderId="46" xfId="0" applyFont="1" applyFill="1" applyBorder="1" applyAlignment="1">
      <alignment/>
    </xf>
    <xf numFmtId="4" fontId="12" fillId="35" borderId="46" xfId="0" applyNumberFormat="1" applyFont="1" applyFill="1" applyBorder="1" applyAlignment="1">
      <alignment horizontal="center" vertical="center"/>
    </xf>
    <xf numFmtId="4" fontId="12" fillId="0" borderId="46" xfId="0" applyNumberFormat="1" applyFont="1" applyBorder="1" applyAlignment="1">
      <alignment horizontal="center" vertical="center"/>
    </xf>
    <xf numFmtId="4" fontId="15" fillId="0" borderId="0" xfId="0" applyNumberFormat="1" applyFont="1" applyAlignment="1">
      <alignment/>
    </xf>
    <xf numFmtId="0" fontId="12" fillId="0" borderId="46" xfId="0" applyFont="1" applyBorder="1" applyAlignment="1">
      <alignment horizontal="right" wrapText="1"/>
    </xf>
    <xf numFmtId="0" fontId="12" fillId="0" borderId="46" xfId="0" applyFont="1" applyBorder="1" applyAlignment="1">
      <alignment horizontal="right"/>
    </xf>
    <xf numFmtId="0" fontId="12" fillId="0" borderId="46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34" borderId="46" xfId="0" applyFont="1" applyFill="1" applyBorder="1" applyAlignment="1">
      <alignment/>
    </xf>
    <xf numFmtId="4" fontId="15" fillId="0" borderId="46" xfId="0" applyNumberFormat="1" applyFont="1" applyBorder="1" applyAlignment="1">
      <alignment horizontal="center" vertical="center"/>
    </xf>
    <xf numFmtId="0" fontId="12" fillId="0" borderId="46" xfId="0" applyFont="1" applyBorder="1" applyAlignment="1">
      <alignment horizontal="right" vertical="center" wrapText="1"/>
    </xf>
    <xf numFmtId="0" fontId="12" fillId="0" borderId="0" xfId="0" applyFont="1" applyAlignment="1">
      <alignment horizontal="right" wrapText="1"/>
    </xf>
    <xf numFmtId="4" fontId="12" fillId="0" borderId="0" xfId="0" applyNumberFormat="1" applyFont="1" applyAlignment="1">
      <alignment horizontal="center"/>
    </xf>
    <xf numFmtId="0" fontId="4" fillId="0" borderId="47" xfId="0" applyFont="1" applyBorder="1" applyAlignment="1" applyProtection="1">
      <alignment vertical="center"/>
      <protection locked="0"/>
    </xf>
    <xf numFmtId="0" fontId="4" fillId="0" borderId="48" xfId="0" applyFont="1" applyBorder="1" applyAlignment="1" applyProtection="1">
      <alignment vertical="center"/>
      <protection locked="0"/>
    </xf>
    <xf numFmtId="0" fontId="4" fillId="0" borderId="49" xfId="0" applyFont="1" applyBorder="1" applyAlignment="1" applyProtection="1">
      <alignment vertical="center"/>
      <protection locked="0"/>
    </xf>
    <xf numFmtId="0" fontId="11" fillId="0" borderId="35" xfId="0" applyFont="1" applyBorder="1" applyAlignment="1">
      <alignment horizontal="left" vertical="top" wrapText="1" indent="1"/>
    </xf>
    <xf numFmtId="0" fontId="11" fillId="0" borderId="34" xfId="0" applyFont="1" applyBorder="1" applyAlignment="1">
      <alignment horizontal="left" vertical="top" wrapText="1" indent="1"/>
    </xf>
    <xf numFmtId="0" fontId="11" fillId="0" borderId="50" xfId="0" applyFont="1" applyBorder="1" applyAlignment="1">
      <alignment horizontal="center" vertical="top" wrapText="1"/>
    </xf>
    <xf numFmtId="0" fontId="11" fillId="0" borderId="43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left" vertical="top" wrapText="1" indent="1"/>
    </xf>
    <xf numFmtId="0" fontId="11" fillId="0" borderId="28" xfId="0" applyFont="1" applyBorder="1" applyAlignment="1">
      <alignment horizontal="left" vertical="top" wrapText="1" indent="1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10" fillId="0" borderId="47" xfId="0" applyFont="1" applyBorder="1" applyAlignment="1" applyProtection="1">
      <alignment horizontal="center" vertical="center" wrapText="1"/>
      <protection locked="0"/>
    </xf>
    <xf numFmtId="0" fontId="10" fillId="0" borderId="49" xfId="0" applyFont="1" applyBorder="1" applyAlignment="1" applyProtection="1">
      <alignment horizontal="center" vertical="center" wrapText="1"/>
      <protection locked="0"/>
    </xf>
    <xf numFmtId="0" fontId="4" fillId="0" borderId="51" xfId="0" applyFont="1" applyBorder="1" applyAlignment="1" applyProtection="1">
      <alignment horizontal="center" vertical="center" wrapText="1"/>
      <protection locked="0"/>
    </xf>
    <xf numFmtId="0" fontId="4" fillId="0" borderId="52" xfId="0" applyFont="1" applyBorder="1" applyAlignment="1" applyProtection="1">
      <alignment horizontal="center" vertical="center" wrapText="1"/>
      <protection locked="0"/>
    </xf>
    <xf numFmtId="0" fontId="4" fillId="0" borderId="53" xfId="0" applyFont="1" applyBorder="1" applyAlignment="1" applyProtection="1">
      <alignment horizontal="center" vertical="center" wrapText="1"/>
      <protection locked="0"/>
    </xf>
    <xf numFmtId="0" fontId="4" fillId="0" borderId="54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1" fontId="5" fillId="0" borderId="21" xfId="0" applyNumberFormat="1" applyFont="1" applyBorder="1" applyAlignment="1">
      <alignment horizontal="center" vertical="top" wrapText="1"/>
    </xf>
    <xf numFmtId="1" fontId="5" fillId="0" borderId="14" xfId="0" applyNumberFormat="1" applyFont="1" applyBorder="1" applyAlignment="1">
      <alignment horizontal="center" vertical="top" wrapText="1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9" fillId="0" borderId="55" xfId="0" applyFont="1" applyBorder="1" applyAlignment="1">
      <alignment horizontal="left"/>
    </xf>
    <xf numFmtId="0" fontId="9" fillId="0" borderId="56" xfId="0" applyFont="1" applyBorder="1" applyAlignment="1">
      <alignment horizontal="left"/>
    </xf>
    <xf numFmtId="0" fontId="9" fillId="0" borderId="55" xfId="0" applyFont="1" applyBorder="1" applyAlignment="1">
      <alignment horizontal="left" wrapText="1"/>
    </xf>
    <xf numFmtId="0" fontId="9" fillId="0" borderId="46" xfId="0" applyFont="1" applyBorder="1" applyAlignment="1">
      <alignment horizontal="left"/>
    </xf>
    <xf numFmtId="0" fontId="14" fillId="0" borderId="4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zoomScale="55" zoomScaleNormal="55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P29" sqref="P29"/>
    </sheetView>
  </sheetViews>
  <sheetFormatPr defaultColWidth="9.00390625" defaultRowHeight="12.75"/>
  <cols>
    <col min="1" max="1" width="11.00390625" style="29" customWidth="1"/>
    <col min="2" max="2" width="8.25390625" style="6" customWidth="1"/>
    <col min="3" max="3" width="16.00390625" style="2" customWidth="1"/>
    <col min="4" max="4" width="33.25390625" style="1" customWidth="1"/>
    <col min="5" max="5" width="21.125" style="1" customWidth="1"/>
    <col min="6" max="8" width="21.125" style="2" customWidth="1"/>
    <col min="9" max="9" width="21.125" style="1" customWidth="1"/>
    <col min="10" max="10" width="20.875" style="2" customWidth="1"/>
    <col min="11" max="11" width="21.125" style="1" customWidth="1"/>
    <col min="12" max="14" width="21.125" style="2" customWidth="1"/>
    <col min="15" max="15" width="21.125" style="1" customWidth="1"/>
    <col min="16" max="16" width="21.125" style="2" customWidth="1"/>
    <col min="17" max="18" width="18.125" style="2" customWidth="1"/>
    <col min="19" max="19" width="14.25390625" style="1" customWidth="1"/>
    <col min="20" max="22" width="18.125" style="2" customWidth="1"/>
    <col min="23" max="24" width="14.25390625" style="1" customWidth="1"/>
    <col min="25" max="16384" width="9.125" style="1" customWidth="1"/>
  </cols>
  <sheetData>
    <row r="1" spans="1:22" s="3" customFormat="1" ht="15" customHeight="1">
      <c r="A1" s="26"/>
      <c r="B1" s="5"/>
      <c r="C1" s="4"/>
      <c r="D1" s="4"/>
      <c r="E1" s="4"/>
      <c r="F1" s="4"/>
      <c r="G1" s="4"/>
      <c r="H1" s="9"/>
      <c r="J1" s="4"/>
      <c r="L1" s="4"/>
      <c r="M1" s="4"/>
      <c r="N1" s="9"/>
      <c r="P1" s="4"/>
      <c r="Q1" s="4"/>
      <c r="R1" s="9"/>
      <c r="T1" s="4"/>
      <c r="U1" s="4"/>
      <c r="V1" s="9"/>
    </row>
    <row r="2" spans="1:16" s="3" customFormat="1" ht="12.75" customHeight="1">
      <c r="A2" s="26"/>
      <c r="B2" s="103" t="s">
        <v>88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s="3" customFormat="1" ht="20.25" customHeight="1">
      <c r="A3" s="26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6" s="3" customFormat="1" ht="25.5" customHeight="1">
      <c r="A4" s="26"/>
      <c r="B4" s="103" t="s">
        <v>74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</row>
    <row r="5" spans="1:23" s="3" customFormat="1" ht="17.25" customHeight="1" thickBot="1">
      <c r="A5" s="26"/>
      <c r="B5" s="8"/>
      <c r="C5" s="8"/>
      <c r="D5" s="8"/>
      <c r="E5" s="8"/>
      <c r="F5" s="8"/>
      <c r="G5" s="8"/>
      <c r="H5" s="8"/>
      <c r="I5" s="8"/>
      <c r="K5" s="8"/>
      <c r="M5" s="8"/>
      <c r="N5" s="8"/>
      <c r="O5" s="8"/>
      <c r="Q5" s="8"/>
      <c r="R5" s="8"/>
      <c r="S5" s="8"/>
      <c r="U5" s="8"/>
      <c r="V5" s="8"/>
      <c r="W5" s="8"/>
    </row>
    <row r="6" spans="1:16" s="3" customFormat="1" ht="69.75" customHeight="1" thickBot="1">
      <c r="A6" s="93" t="s">
        <v>17</v>
      </c>
      <c r="B6" s="95" t="s">
        <v>15</v>
      </c>
      <c r="C6" s="97" t="s">
        <v>0</v>
      </c>
      <c r="D6" s="98"/>
      <c r="E6" s="101" t="s">
        <v>18</v>
      </c>
      <c r="F6" s="102"/>
      <c r="G6" s="101" t="s">
        <v>26</v>
      </c>
      <c r="H6" s="102"/>
      <c r="I6" s="104" t="s">
        <v>27</v>
      </c>
      <c r="J6" s="105"/>
      <c r="K6" s="104" t="s">
        <v>25</v>
      </c>
      <c r="L6" s="105"/>
      <c r="M6" s="108" t="s">
        <v>24</v>
      </c>
      <c r="N6" s="105"/>
      <c r="O6" s="104" t="s">
        <v>28</v>
      </c>
      <c r="P6" s="105"/>
    </row>
    <row r="7" spans="1:16" s="3" customFormat="1" ht="19.5" customHeight="1" thickBot="1">
      <c r="A7" s="94"/>
      <c r="B7" s="96"/>
      <c r="C7" s="99"/>
      <c r="D7" s="100"/>
      <c r="E7" s="30" t="s">
        <v>22</v>
      </c>
      <c r="F7" s="31" t="s">
        <v>16</v>
      </c>
      <c r="G7" s="30" t="s">
        <v>22</v>
      </c>
      <c r="H7" s="32" t="s">
        <v>16</v>
      </c>
      <c r="I7" s="30" t="s">
        <v>22</v>
      </c>
      <c r="J7" s="33" t="s">
        <v>16</v>
      </c>
      <c r="K7" s="30" t="s">
        <v>22</v>
      </c>
      <c r="L7" s="33" t="s">
        <v>16</v>
      </c>
      <c r="M7" s="32" t="s">
        <v>22</v>
      </c>
      <c r="N7" s="35" t="s">
        <v>16</v>
      </c>
      <c r="O7" s="34" t="s">
        <v>22</v>
      </c>
      <c r="P7" s="35" t="s">
        <v>16</v>
      </c>
    </row>
    <row r="8" spans="1:16" s="7" customFormat="1" ht="15" thickBot="1">
      <c r="A8" s="27">
        <v>1</v>
      </c>
      <c r="B8" s="18">
        <v>2</v>
      </c>
      <c r="C8" s="106">
        <v>3</v>
      </c>
      <c r="D8" s="107"/>
      <c r="E8" s="19">
        <v>4</v>
      </c>
      <c r="F8" s="17">
        <v>5</v>
      </c>
      <c r="G8" s="20">
        <v>6</v>
      </c>
      <c r="H8" s="16">
        <v>7</v>
      </c>
      <c r="I8" s="20">
        <v>8</v>
      </c>
      <c r="J8" s="17">
        <v>9</v>
      </c>
      <c r="K8" s="20">
        <v>8</v>
      </c>
      <c r="L8" s="17">
        <v>9</v>
      </c>
      <c r="M8" s="16">
        <v>10</v>
      </c>
      <c r="N8" s="15">
        <v>11</v>
      </c>
      <c r="O8" s="16">
        <v>12</v>
      </c>
      <c r="P8" s="15">
        <v>13</v>
      </c>
    </row>
    <row r="9" spans="1:22" ht="18.75" customHeight="1">
      <c r="A9" s="84" t="s">
        <v>19</v>
      </c>
      <c r="B9" s="11">
        <v>2111</v>
      </c>
      <c r="C9" s="91" t="s">
        <v>1</v>
      </c>
      <c r="D9" s="92"/>
      <c r="E9" s="21">
        <f>G9+I9+K9+M9+O9</f>
        <v>5385374</v>
      </c>
      <c r="F9" s="22">
        <f>H9+J9+L9+N9+P9</f>
        <v>5325129.699999999</v>
      </c>
      <c r="G9" s="39">
        <v>5385374</v>
      </c>
      <c r="H9" s="40">
        <v>5325129.699999999</v>
      </c>
      <c r="I9" s="41">
        <v>0</v>
      </c>
      <c r="J9" s="42">
        <v>0</v>
      </c>
      <c r="K9" s="41">
        <v>0</v>
      </c>
      <c r="L9" s="42">
        <v>0</v>
      </c>
      <c r="M9" s="40">
        <v>0</v>
      </c>
      <c r="N9" s="43">
        <v>0</v>
      </c>
      <c r="O9" s="44">
        <v>0</v>
      </c>
      <c r="P9" s="45">
        <v>0</v>
      </c>
      <c r="Q9" s="1"/>
      <c r="R9" s="1"/>
      <c r="T9" s="1"/>
      <c r="U9" s="1"/>
      <c r="V9" s="1"/>
    </row>
    <row r="10" spans="1:22" ht="18.75" customHeight="1">
      <c r="A10" s="85"/>
      <c r="B10" s="10">
        <v>2120</v>
      </c>
      <c r="C10" s="87" t="s">
        <v>11</v>
      </c>
      <c r="D10" s="88"/>
      <c r="E10" s="21">
        <f aca="true" t="shared" si="0" ref="E10:E24">G10+I10+K10+M10+O10</f>
        <v>1160543.2</v>
      </c>
      <c r="F10" s="22">
        <f aca="true" t="shared" si="1" ref="F10:F24">H10+J10+L10+N10+P10</f>
        <v>1151719.93</v>
      </c>
      <c r="G10" s="46">
        <v>1160543.2</v>
      </c>
      <c r="H10" s="47">
        <v>1151719.93</v>
      </c>
      <c r="I10" s="48">
        <v>0</v>
      </c>
      <c r="J10" s="49">
        <v>0</v>
      </c>
      <c r="K10" s="48">
        <v>0</v>
      </c>
      <c r="L10" s="49">
        <v>0</v>
      </c>
      <c r="M10" s="40">
        <v>0</v>
      </c>
      <c r="N10" s="43">
        <v>0</v>
      </c>
      <c r="O10" s="50">
        <v>0</v>
      </c>
      <c r="P10" s="51">
        <v>0</v>
      </c>
      <c r="Q10" s="1"/>
      <c r="R10" s="1"/>
      <c r="T10" s="1"/>
      <c r="U10" s="1"/>
      <c r="V10" s="1"/>
    </row>
    <row r="11" spans="1:22" ht="18.75" customHeight="1">
      <c r="A11" s="85"/>
      <c r="B11" s="10">
        <v>2210</v>
      </c>
      <c r="C11" s="87" t="s">
        <v>2</v>
      </c>
      <c r="D11" s="88"/>
      <c r="E11" s="21">
        <f t="shared" si="0"/>
        <v>324350</v>
      </c>
      <c r="F11" s="22">
        <f t="shared" si="1"/>
        <v>269710.56</v>
      </c>
      <c r="G11" s="46">
        <v>310500</v>
      </c>
      <c r="H11" s="47">
        <v>255891.85</v>
      </c>
      <c r="I11" s="48">
        <v>0</v>
      </c>
      <c r="J11" s="49">
        <v>0</v>
      </c>
      <c r="K11" s="48">
        <v>12200</v>
      </c>
      <c r="L11" s="49">
        <v>12170.75</v>
      </c>
      <c r="M11" s="40">
        <v>1650</v>
      </c>
      <c r="N11" s="43">
        <v>1647.96</v>
      </c>
      <c r="O11" s="50">
        <v>0</v>
      </c>
      <c r="P11" s="51">
        <v>0</v>
      </c>
      <c r="Q11" s="1"/>
      <c r="R11" s="1"/>
      <c r="T11" s="1"/>
      <c r="U11" s="1"/>
      <c r="V11" s="1"/>
    </row>
    <row r="12" spans="1:22" ht="18.75" customHeight="1">
      <c r="A12" s="85"/>
      <c r="B12" s="10">
        <v>2230</v>
      </c>
      <c r="C12" s="87" t="s">
        <v>3</v>
      </c>
      <c r="D12" s="88"/>
      <c r="E12" s="21">
        <f t="shared" si="0"/>
        <v>400912</v>
      </c>
      <c r="F12" s="22">
        <f t="shared" si="1"/>
        <v>333213</v>
      </c>
      <c r="G12" s="46">
        <v>396600</v>
      </c>
      <c r="H12" s="47">
        <v>328901</v>
      </c>
      <c r="I12" s="48">
        <v>0</v>
      </c>
      <c r="J12" s="49">
        <v>0</v>
      </c>
      <c r="K12" s="48">
        <v>4312</v>
      </c>
      <c r="L12" s="49">
        <v>4312</v>
      </c>
      <c r="M12" s="40">
        <v>0</v>
      </c>
      <c r="N12" s="43">
        <v>0</v>
      </c>
      <c r="O12" s="50">
        <v>0</v>
      </c>
      <c r="P12" s="51">
        <v>0</v>
      </c>
      <c r="Q12" s="1"/>
      <c r="R12" s="1"/>
      <c r="T12" s="1"/>
      <c r="U12" s="1"/>
      <c r="V12" s="1"/>
    </row>
    <row r="13" spans="1:22" ht="18.75" customHeight="1">
      <c r="A13" s="85"/>
      <c r="B13" s="10">
        <v>2240</v>
      </c>
      <c r="C13" s="87" t="s">
        <v>4</v>
      </c>
      <c r="D13" s="88"/>
      <c r="E13" s="21">
        <f t="shared" si="0"/>
        <v>46865</v>
      </c>
      <c r="F13" s="22">
        <f t="shared" si="1"/>
        <v>44384.86</v>
      </c>
      <c r="G13" s="46">
        <v>46500</v>
      </c>
      <c r="H13" s="47">
        <v>44019.86</v>
      </c>
      <c r="I13" s="48">
        <v>0</v>
      </c>
      <c r="J13" s="49">
        <v>0</v>
      </c>
      <c r="K13" s="48">
        <v>365</v>
      </c>
      <c r="L13" s="49">
        <v>365</v>
      </c>
      <c r="M13" s="40">
        <v>0</v>
      </c>
      <c r="N13" s="43">
        <v>0</v>
      </c>
      <c r="O13" s="50">
        <v>0</v>
      </c>
      <c r="P13" s="51">
        <v>0</v>
      </c>
      <c r="Q13" s="1"/>
      <c r="R13" s="1"/>
      <c r="T13" s="1"/>
      <c r="U13" s="1"/>
      <c r="V13" s="1"/>
    </row>
    <row r="14" spans="1:22" ht="18.75" customHeight="1">
      <c r="A14" s="85"/>
      <c r="B14" s="10">
        <v>2250</v>
      </c>
      <c r="C14" s="87" t="s">
        <v>12</v>
      </c>
      <c r="D14" s="88"/>
      <c r="E14" s="21">
        <f t="shared" si="0"/>
        <v>26350</v>
      </c>
      <c r="F14" s="22">
        <f t="shared" si="1"/>
        <v>25207.65</v>
      </c>
      <c r="G14" s="46">
        <v>26350</v>
      </c>
      <c r="H14" s="47">
        <v>25207.65</v>
      </c>
      <c r="I14" s="48">
        <v>0</v>
      </c>
      <c r="J14" s="49">
        <v>0</v>
      </c>
      <c r="K14" s="48">
        <v>0</v>
      </c>
      <c r="L14" s="49">
        <v>0</v>
      </c>
      <c r="M14" s="40">
        <v>0</v>
      </c>
      <c r="N14" s="43">
        <v>0</v>
      </c>
      <c r="O14" s="50">
        <v>0</v>
      </c>
      <c r="P14" s="51">
        <v>0</v>
      </c>
      <c r="Q14" s="1"/>
      <c r="R14" s="1"/>
      <c r="T14" s="1"/>
      <c r="U14" s="1"/>
      <c r="V14" s="1"/>
    </row>
    <row r="15" spans="1:22" ht="18.75" customHeight="1">
      <c r="A15" s="85"/>
      <c r="B15" s="10">
        <v>2271</v>
      </c>
      <c r="C15" s="87" t="s">
        <v>5</v>
      </c>
      <c r="D15" s="88"/>
      <c r="E15" s="21">
        <f t="shared" si="0"/>
        <v>996700</v>
      </c>
      <c r="F15" s="22">
        <f t="shared" si="1"/>
        <v>972673.27</v>
      </c>
      <c r="G15" s="46">
        <v>996700</v>
      </c>
      <c r="H15" s="47">
        <v>972673.27</v>
      </c>
      <c r="I15" s="48">
        <v>0</v>
      </c>
      <c r="J15" s="49">
        <v>0</v>
      </c>
      <c r="K15" s="48">
        <v>0</v>
      </c>
      <c r="L15" s="49">
        <v>0</v>
      </c>
      <c r="M15" s="40">
        <v>0</v>
      </c>
      <c r="N15" s="43">
        <v>0</v>
      </c>
      <c r="O15" s="50">
        <v>0</v>
      </c>
      <c r="P15" s="51">
        <v>0</v>
      </c>
      <c r="Q15" s="1"/>
      <c r="R15" s="1"/>
      <c r="T15" s="1"/>
      <c r="U15" s="1"/>
      <c r="V15" s="1"/>
    </row>
    <row r="16" spans="1:22" ht="18.75" customHeight="1">
      <c r="A16" s="85"/>
      <c r="B16" s="10">
        <v>2272</v>
      </c>
      <c r="C16" s="87" t="s">
        <v>6</v>
      </c>
      <c r="D16" s="88"/>
      <c r="E16" s="21">
        <f t="shared" si="0"/>
        <v>35415</v>
      </c>
      <c r="F16" s="22">
        <f t="shared" si="1"/>
        <v>29986.959999999995</v>
      </c>
      <c r="G16" s="46">
        <v>35415</v>
      </c>
      <c r="H16" s="47">
        <v>29986.959999999995</v>
      </c>
      <c r="I16" s="48">
        <v>0</v>
      </c>
      <c r="J16" s="49">
        <v>0</v>
      </c>
      <c r="K16" s="48">
        <v>0</v>
      </c>
      <c r="L16" s="49">
        <v>0</v>
      </c>
      <c r="M16" s="40">
        <v>0</v>
      </c>
      <c r="N16" s="43">
        <v>0</v>
      </c>
      <c r="O16" s="50">
        <v>0</v>
      </c>
      <c r="P16" s="51">
        <v>0</v>
      </c>
      <c r="Q16" s="1"/>
      <c r="R16" s="1"/>
      <c r="T16" s="1"/>
      <c r="U16" s="1"/>
      <c r="V16" s="1"/>
    </row>
    <row r="17" spans="1:22" ht="18.75" customHeight="1">
      <c r="A17" s="85"/>
      <c r="B17" s="10">
        <v>2273</v>
      </c>
      <c r="C17" s="87" t="s">
        <v>7</v>
      </c>
      <c r="D17" s="88"/>
      <c r="E17" s="21">
        <f t="shared" si="0"/>
        <v>201420</v>
      </c>
      <c r="F17" s="22">
        <f t="shared" si="1"/>
        <v>149179.38</v>
      </c>
      <c r="G17" s="46">
        <v>201420</v>
      </c>
      <c r="H17" s="47">
        <v>149179.38</v>
      </c>
      <c r="I17" s="48">
        <v>0</v>
      </c>
      <c r="J17" s="49">
        <v>0</v>
      </c>
      <c r="K17" s="48">
        <v>0</v>
      </c>
      <c r="L17" s="49">
        <v>0</v>
      </c>
      <c r="M17" s="40">
        <v>0</v>
      </c>
      <c r="N17" s="43">
        <v>0</v>
      </c>
      <c r="O17" s="50">
        <v>0</v>
      </c>
      <c r="P17" s="51">
        <v>0</v>
      </c>
      <c r="Q17" s="1"/>
      <c r="R17" s="1"/>
      <c r="T17" s="1"/>
      <c r="U17" s="1"/>
      <c r="V17" s="1"/>
    </row>
    <row r="18" spans="1:22" ht="18.75" customHeight="1">
      <c r="A18" s="85"/>
      <c r="B18" s="10">
        <v>2274</v>
      </c>
      <c r="C18" s="87" t="s">
        <v>8</v>
      </c>
      <c r="D18" s="88"/>
      <c r="E18" s="21">
        <f t="shared" si="0"/>
        <v>0</v>
      </c>
      <c r="F18" s="22">
        <f t="shared" si="1"/>
        <v>0</v>
      </c>
      <c r="G18" s="46">
        <v>0</v>
      </c>
      <c r="H18" s="47">
        <v>0</v>
      </c>
      <c r="I18" s="48">
        <v>0</v>
      </c>
      <c r="J18" s="49">
        <v>0</v>
      </c>
      <c r="K18" s="48">
        <v>0</v>
      </c>
      <c r="L18" s="49">
        <v>0</v>
      </c>
      <c r="M18" s="40">
        <v>0</v>
      </c>
      <c r="N18" s="43">
        <v>0</v>
      </c>
      <c r="O18" s="50">
        <v>0</v>
      </c>
      <c r="P18" s="51">
        <v>0</v>
      </c>
      <c r="Q18" s="1"/>
      <c r="R18" s="1"/>
      <c r="T18" s="1"/>
      <c r="U18" s="1"/>
      <c r="V18" s="1"/>
    </row>
    <row r="19" spans="1:22" ht="18.75" customHeight="1">
      <c r="A19" s="85"/>
      <c r="B19" s="10">
        <v>2282</v>
      </c>
      <c r="C19" s="87" t="s">
        <v>9</v>
      </c>
      <c r="D19" s="88"/>
      <c r="E19" s="21">
        <f t="shared" si="0"/>
        <v>2795</v>
      </c>
      <c r="F19" s="22">
        <f t="shared" si="1"/>
        <v>1715</v>
      </c>
      <c r="G19" s="46">
        <v>2795</v>
      </c>
      <c r="H19" s="47">
        <v>1715</v>
      </c>
      <c r="I19" s="48">
        <v>0</v>
      </c>
      <c r="J19" s="49">
        <v>0</v>
      </c>
      <c r="K19" s="48">
        <v>0</v>
      </c>
      <c r="L19" s="49">
        <v>0</v>
      </c>
      <c r="M19" s="40">
        <v>0</v>
      </c>
      <c r="N19" s="43">
        <v>0</v>
      </c>
      <c r="O19" s="50">
        <v>0</v>
      </c>
      <c r="P19" s="51">
        <v>0</v>
      </c>
      <c r="Q19" s="1"/>
      <c r="R19" s="1"/>
      <c r="T19" s="1"/>
      <c r="U19" s="1"/>
      <c r="V19" s="1"/>
    </row>
    <row r="20" spans="1:22" ht="18.75" customHeight="1">
      <c r="A20" s="85"/>
      <c r="B20" s="10">
        <v>2730</v>
      </c>
      <c r="C20" s="87" t="s">
        <v>23</v>
      </c>
      <c r="D20" s="88"/>
      <c r="E20" s="21">
        <f t="shared" si="0"/>
        <v>2900</v>
      </c>
      <c r="F20" s="22">
        <f t="shared" si="1"/>
        <v>2710</v>
      </c>
      <c r="G20" s="46">
        <v>2900</v>
      </c>
      <c r="H20" s="47">
        <v>2710</v>
      </c>
      <c r="I20" s="48">
        <v>0</v>
      </c>
      <c r="J20" s="49">
        <v>0</v>
      </c>
      <c r="K20" s="48">
        <v>0</v>
      </c>
      <c r="L20" s="49">
        <v>0</v>
      </c>
      <c r="M20" s="40">
        <v>0</v>
      </c>
      <c r="N20" s="43">
        <v>0</v>
      </c>
      <c r="O20" s="50">
        <v>0</v>
      </c>
      <c r="P20" s="51">
        <v>0</v>
      </c>
      <c r="Q20" s="1"/>
      <c r="R20" s="1"/>
      <c r="T20" s="1"/>
      <c r="U20" s="1"/>
      <c r="V20" s="1"/>
    </row>
    <row r="21" spans="1:22" ht="18.75" customHeight="1">
      <c r="A21" s="85"/>
      <c r="B21" s="10">
        <v>2800</v>
      </c>
      <c r="C21" s="87" t="s">
        <v>20</v>
      </c>
      <c r="D21" s="88"/>
      <c r="E21" s="21">
        <f t="shared" si="0"/>
        <v>730</v>
      </c>
      <c r="F21" s="22">
        <f t="shared" si="1"/>
        <v>725.65</v>
      </c>
      <c r="G21" s="46">
        <v>730</v>
      </c>
      <c r="H21" s="47">
        <v>725.65</v>
      </c>
      <c r="I21" s="48">
        <v>0</v>
      </c>
      <c r="J21" s="49">
        <v>0</v>
      </c>
      <c r="K21" s="48">
        <v>0</v>
      </c>
      <c r="L21" s="49">
        <v>0</v>
      </c>
      <c r="M21" s="40">
        <v>0</v>
      </c>
      <c r="N21" s="43">
        <v>0</v>
      </c>
      <c r="O21" s="50">
        <v>0</v>
      </c>
      <c r="P21" s="51">
        <v>0</v>
      </c>
      <c r="Q21" s="1"/>
      <c r="R21" s="1"/>
      <c r="T21" s="1"/>
      <c r="U21" s="1"/>
      <c r="V21" s="1"/>
    </row>
    <row r="22" spans="1:22" ht="18.75" customHeight="1">
      <c r="A22" s="85"/>
      <c r="B22" s="10">
        <v>3110</v>
      </c>
      <c r="C22" s="87" t="s">
        <v>13</v>
      </c>
      <c r="D22" s="88"/>
      <c r="E22" s="21">
        <f t="shared" si="0"/>
        <v>142128</v>
      </c>
      <c r="F22" s="22">
        <f t="shared" si="1"/>
        <v>139397</v>
      </c>
      <c r="G22" s="46">
        <v>0</v>
      </c>
      <c r="H22" s="47">
        <v>0</v>
      </c>
      <c r="I22" s="48">
        <v>0</v>
      </c>
      <c r="J22" s="49">
        <v>0</v>
      </c>
      <c r="K22" s="48">
        <v>0</v>
      </c>
      <c r="L22" s="49">
        <v>0</v>
      </c>
      <c r="M22" s="40">
        <v>13551</v>
      </c>
      <c r="N22" s="43">
        <v>13551</v>
      </c>
      <c r="O22" s="50">
        <v>128577</v>
      </c>
      <c r="P22" s="51">
        <v>125846</v>
      </c>
      <c r="Q22" s="1"/>
      <c r="R22" s="1"/>
      <c r="T22" s="1"/>
      <c r="U22" s="1"/>
      <c r="V22" s="1"/>
    </row>
    <row r="23" spans="1:22" ht="18.75" customHeight="1">
      <c r="A23" s="85"/>
      <c r="B23" s="12">
        <v>3132</v>
      </c>
      <c r="C23" s="87" t="s">
        <v>10</v>
      </c>
      <c r="D23" s="88"/>
      <c r="E23" s="21">
        <f t="shared" si="0"/>
        <v>346300</v>
      </c>
      <c r="F23" s="22">
        <f t="shared" si="1"/>
        <v>46290.8</v>
      </c>
      <c r="G23" s="52">
        <v>0</v>
      </c>
      <c r="H23" s="53">
        <v>0</v>
      </c>
      <c r="I23" s="48">
        <v>0</v>
      </c>
      <c r="J23" s="54">
        <v>0</v>
      </c>
      <c r="K23" s="48">
        <v>0</v>
      </c>
      <c r="L23" s="54">
        <v>0</v>
      </c>
      <c r="M23" s="40">
        <v>0</v>
      </c>
      <c r="N23" s="43">
        <v>0</v>
      </c>
      <c r="O23" s="55">
        <v>346300</v>
      </c>
      <c r="P23" s="56">
        <v>46290.8</v>
      </c>
      <c r="Q23" s="1"/>
      <c r="R23" s="1"/>
      <c r="T23" s="1"/>
      <c r="U23" s="1"/>
      <c r="V23" s="1"/>
    </row>
    <row r="24" spans="1:22" ht="18.75" customHeight="1" thickBot="1">
      <c r="A24" s="86"/>
      <c r="B24" s="12">
        <v>3142</v>
      </c>
      <c r="C24" s="89" t="s">
        <v>21</v>
      </c>
      <c r="D24" s="90"/>
      <c r="E24" s="21">
        <f t="shared" si="0"/>
        <v>0</v>
      </c>
      <c r="F24" s="22">
        <f t="shared" si="1"/>
        <v>0</v>
      </c>
      <c r="G24" s="52">
        <v>0</v>
      </c>
      <c r="H24" s="53">
        <v>0</v>
      </c>
      <c r="I24" s="57">
        <v>0</v>
      </c>
      <c r="J24" s="58">
        <v>0</v>
      </c>
      <c r="K24" s="57">
        <v>0</v>
      </c>
      <c r="L24" s="58">
        <v>0</v>
      </c>
      <c r="M24" s="40">
        <v>0</v>
      </c>
      <c r="N24" s="43">
        <v>0</v>
      </c>
      <c r="O24" s="59">
        <v>0</v>
      </c>
      <c r="P24" s="60">
        <v>0</v>
      </c>
      <c r="Q24" s="1"/>
      <c r="R24" s="1"/>
      <c r="T24" s="1"/>
      <c r="U24" s="1"/>
      <c r="V24" s="1"/>
    </row>
    <row r="25" spans="1:22" ht="18.75" customHeight="1" thickBot="1">
      <c r="A25" s="28" t="s">
        <v>14</v>
      </c>
      <c r="B25" s="13"/>
      <c r="C25" s="13"/>
      <c r="D25" s="14"/>
      <c r="E25" s="23">
        <f aca="true" t="shared" si="2" ref="E25:P25">SUM(E9:E24)</f>
        <v>9072782.2</v>
      </c>
      <c r="F25" s="24">
        <f t="shared" si="2"/>
        <v>8492043.76</v>
      </c>
      <c r="G25" s="23">
        <f t="shared" si="2"/>
        <v>8565827.2</v>
      </c>
      <c r="H25" s="24">
        <f t="shared" si="2"/>
        <v>8287860.25</v>
      </c>
      <c r="I25" s="23">
        <f>SUM(I9:I24)</f>
        <v>0</v>
      </c>
      <c r="J25" s="24">
        <f>SUM(J9:J24)</f>
        <v>0</v>
      </c>
      <c r="K25" s="23">
        <f t="shared" si="2"/>
        <v>16877</v>
      </c>
      <c r="L25" s="24">
        <f t="shared" si="2"/>
        <v>16847.75</v>
      </c>
      <c r="M25" s="25">
        <f t="shared" si="2"/>
        <v>15201</v>
      </c>
      <c r="N25" s="24">
        <f t="shared" si="2"/>
        <v>15198.96</v>
      </c>
      <c r="O25" s="23">
        <f t="shared" si="2"/>
        <v>474877</v>
      </c>
      <c r="P25" s="24">
        <f t="shared" si="2"/>
        <v>172136.8</v>
      </c>
      <c r="Q25" s="1"/>
      <c r="R25" s="1"/>
      <c r="T25" s="1"/>
      <c r="U25" s="1"/>
      <c r="V25" s="1"/>
    </row>
    <row r="26" spans="2:16" ht="15.75">
      <c r="B26" s="36"/>
      <c r="C26" s="37"/>
      <c r="D26" s="38"/>
      <c r="E26" s="38"/>
      <c r="F26" s="37"/>
      <c r="G26" s="37"/>
      <c r="H26" s="37"/>
      <c r="I26" s="38"/>
      <c r="J26" s="37"/>
      <c r="K26" s="38"/>
      <c r="L26" s="37"/>
      <c r="M26" s="37"/>
      <c r="N26" s="37"/>
      <c r="O26" s="38"/>
      <c r="P26" s="37"/>
    </row>
    <row r="27" spans="2:16" ht="15.75">
      <c r="B27" s="36"/>
      <c r="C27" s="37"/>
      <c r="D27" s="38"/>
      <c r="E27" s="38"/>
      <c r="F27" s="37"/>
      <c r="G27" s="37"/>
      <c r="H27" s="37"/>
      <c r="I27" s="38"/>
      <c r="J27" s="37"/>
      <c r="K27" s="38"/>
      <c r="L27" s="37"/>
      <c r="M27" s="37"/>
      <c r="N27" s="37"/>
      <c r="O27" s="38"/>
      <c r="P27" s="37"/>
    </row>
  </sheetData>
  <sheetProtection formatCells="0" formatColumns="0" formatRows="0"/>
  <mergeCells count="29">
    <mergeCell ref="C8:D8"/>
    <mergeCell ref="I6:J6"/>
    <mergeCell ref="M6:N6"/>
    <mergeCell ref="O6:P6"/>
    <mergeCell ref="G6:H6"/>
    <mergeCell ref="A6:A7"/>
    <mergeCell ref="B6:B7"/>
    <mergeCell ref="C6:D7"/>
    <mergeCell ref="E6:F6"/>
    <mergeCell ref="B2:P3"/>
    <mergeCell ref="B4:P4"/>
    <mergeCell ref="K6:L6"/>
    <mergeCell ref="C24:D24"/>
    <mergeCell ref="C9:D9"/>
    <mergeCell ref="C10:D10"/>
    <mergeCell ref="C11:D11"/>
    <mergeCell ref="C12:D12"/>
    <mergeCell ref="C13:D13"/>
    <mergeCell ref="C20:D20"/>
    <mergeCell ref="A9:A24"/>
    <mergeCell ref="C19:D19"/>
    <mergeCell ref="C14:D14"/>
    <mergeCell ref="C15:D15"/>
    <mergeCell ref="C16:D16"/>
    <mergeCell ref="C17:D17"/>
    <mergeCell ref="C18:D18"/>
    <mergeCell ref="C21:D21"/>
    <mergeCell ref="C22:D22"/>
    <mergeCell ref="C23:D2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6"/>
  <sheetViews>
    <sheetView zoomScalePageLayoutView="0" workbookViewId="0" topLeftCell="A1">
      <selection activeCell="D3" sqref="D3"/>
    </sheetView>
  </sheetViews>
  <sheetFormatPr defaultColWidth="9.00390625" defaultRowHeight="12.75" outlineLevelRow="1" outlineLevelCol="1"/>
  <cols>
    <col min="1" max="1" width="9.125" style="61" customWidth="1"/>
    <col min="2" max="2" width="63.875" style="61" customWidth="1"/>
    <col min="3" max="3" width="21.00390625" style="62" customWidth="1"/>
    <col min="4" max="4" width="23.875" style="62" customWidth="1"/>
    <col min="5" max="5" width="13.25390625" style="61" customWidth="1" outlineLevel="1"/>
    <col min="6" max="16384" width="9.125" style="61" customWidth="1"/>
  </cols>
  <sheetData>
    <row r="1" spans="1:4" ht="18.75">
      <c r="A1" s="114" t="s">
        <v>59</v>
      </c>
      <c r="B1" s="114"/>
      <c r="C1" s="114"/>
      <c r="D1" s="114"/>
    </row>
    <row r="2" spans="1:4" ht="18.75">
      <c r="A2" s="114" t="s">
        <v>75</v>
      </c>
      <c r="B2" s="114"/>
      <c r="C2" s="114"/>
      <c r="D2" s="114"/>
    </row>
    <row r="3" ht="18.75">
      <c r="D3" s="62" t="s">
        <v>87</v>
      </c>
    </row>
    <row r="4" spans="1:15" ht="51" customHeight="1">
      <c r="A4" s="63">
        <v>2210</v>
      </c>
      <c r="B4" s="113" t="s">
        <v>2</v>
      </c>
      <c r="C4" s="113"/>
      <c r="D4" s="64">
        <f>SUM(D6:D42)</f>
        <v>255891.85</v>
      </c>
      <c r="E4" s="65"/>
      <c r="F4" s="65"/>
      <c r="G4" s="65"/>
      <c r="I4" s="65"/>
      <c r="J4" s="65"/>
      <c r="K4" s="65"/>
      <c r="M4" s="65"/>
      <c r="N4" s="65"/>
      <c r="O4" s="65"/>
    </row>
    <row r="5" spans="1:15" ht="18.75" hidden="1" outlineLevel="1">
      <c r="A5" s="66"/>
      <c r="B5" s="66"/>
      <c r="C5" s="67"/>
      <c r="D5" s="67">
        <f>Школи!H11</f>
        <v>255891.85</v>
      </c>
      <c r="E5" s="83" t="b">
        <f>D5=D4</f>
        <v>1</v>
      </c>
      <c r="F5" s="65"/>
      <c r="G5" s="65"/>
      <c r="I5" s="65"/>
      <c r="J5" s="65"/>
      <c r="K5" s="65"/>
      <c r="M5" s="65"/>
      <c r="N5" s="65"/>
      <c r="O5" s="65"/>
    </row>
    <row r="6" spans="1:15" ht="18.75" collapsed="1">
      <c r="A6" s="68">
        <v>2210.1</v>
      </c>
      <c r="B6" s="112" t="s">
        <v>34</v>
      </c>
      <c r="C6" s="112"/>
      <c r="D6" s="69">
        <v>3229.7</v>
      </c>
      <c r="E6" s="65"/>
      <c r="F6" s="65"/>
      <c r="G6" s="65"/>
      <c r="I6" s="65"/>
      <c r="J6" s="65"/>
      <c r="K6" s="65"/>
      <c r="M6" s="65"/>
      <c r="N6" s="65"/>
      <c r="O6" s="65"/>
    </row>
    <row r="7" spans="1:15" ht="18.75">
      <c r="A7" s="68">
        <v>2210.2</v>
      </c>
      <c r="B7" s="112" t="s">
        <v>35</v>
      </c>
      <c r="C7" s="112"/>
      <c r="D7" s="69">
        <v>14286.26</v>
      </c>
      <c r="E7" s="65"/>
      <c r="F7" s="65"/>
      <c r="G7" s="65"/>
      <c r="I7" s="65"/>
      <c r="J7" s="65"/>
      <c r="K7" s="65"/>
      <c r="M7" s="65"/>
      <c r="N7" s="65"/>
      <c r="O7" s="65"/>
    </row>
    <row r="8" spans="1:5" ht="18.75" hidden="1" outlineLevel="1">
      <c r="A8" s="70"/>
      <c r="B8" s="71"/>
      <c r="C8" s="72">
        <f>SUM(C9:C18)</f>
        <v>14286.259999999998</v>
      </c>
      <c r="D8" s="73"/>
      <c r="E8" s="74">
        <f>D7-C8</f>
        <v>0</v>
      </c>
    </row>
    <row r="9" spans="1:15" ht="18.75" collapsed="1">
      <c r="A9" s="68">
        <v>201</v>
      </c>
      <c r="B9" s="75" t="s">
        <v>56</v>
      </c>
      <c r="C9" s="73">
        <v>1337.1</v>
      </c>
      <c r="D9" s="73"/>
      <c r="E9" s="65"/>
      <c r="F9" s="65"/>
      <c r="G9" s="65"/>
      <c r="I9" s="65"/>
      <c r="J9" s="65"/>
      <c r="K9" s="65"/>
      <c r="M9" s="65"/>
      <c r="N9" s="65"/>
      <c r="O9" s="65"/>
    </row>
    <row r="10" spans="1:15" ht="18.75">
      <c r="A10" s="68">
        <v>202</v>
      </c>
      <c r="B10" s="76" t="s">
        <v>57</v>
      </c>
      <c r="C10" s="73">
        <v>162.06</v>
      </c>
      <c r="D10" s="73"/>
      <c r="E10" s="65"/>
      <c r="F10" s="65"/>
      <c r="G10" s="65"/>
      <c r="I10" s="65"/>
      <c r="J10" s="65"/>
      <c r="K10" s="65"/>
      <c r="M10" s="65"/>
      <c r="N10" s="65"/>
      <c r="O10" s="65"/>
    </row>
    <row r="11" spans="1:15" ht="18.75">
      <c r="A11" s="68">
        <v>203</v>
      </c>
      <c r="B11" s="75" t="s">
        <v>77</v>
      </c>
      <c r="C11" s="73">
        <f>275+39+60</f>
        <v>374</v>
      </c>
      <c r="D11" s="73"/>
      <c r="E11" s="65"/>
      <c r="F11" s="65"/>
      <c r="G11" s="65"/>
      <c r="I11" s="65"/>
      <c r="J11" s="65"/>
      <c r="K11" s="65"/>
      <c r="M11" s="65"/>
      <c r="N11" s="65"/>
      <c r="O11" s="65"/>
    </row>
    <row r="12" spans="1:15" ht="18.75">
      <c r="A12" s="68">
        <v>204</v>
      </c>
      <c r="B12" s="76" t="s">
        <v>76</v>
      </c>
      <c r="C12" s="73">
        <f>4587.28+12.48+6.24</f>
        <v>4605.999999999999</v>
      </c>
      <c r="D12" s="73"/>
      <c r="E12" s="65"/>
      <c r="F12" s="65"/>
      <c r="G12" s="65"/>
      <c r="I12" s="65"/>
      <c r="J12" s="65"/>
      <c r="K12" s="65"/>
      <c r="M12" s="65"/>
      <c r="N12" s="65"/>
      <c r="O12" s="65"/>
    </row>
    <row r="13" spans="1:15" ht="18.75">
      <c r="A13" s="68">
        <v>205</v>
      </c>
      <c r="B13" s="75" t="s">
        <v>65</v>
      </c>
      <c r="C13" s="73">
        <v>7032.6</v>
      </c>
      <c r="D13" s="73"/>
      <c r="E13" s="65"/>
      <c r="F13" s="65"/>
      <c r="G13" s="65"/>
      <c r="I13" s="65"/>
      <c r="J13" s="65"/>
      <c r="K13" s="65"/>
      <c r="M13" s="65"/>
      <c r="N13" s="65"/>
      <c r="O13" s="65"/>
    </row>
    <row r="14" spans="1:15" ht="18.75">
      <c r="A14" s="68">
        <v>206</v>
      </c>
      <c r="B14" s="75" t="s">
        <v>66</v>
      </c>
      <c r="C14" s="73">
        <v>400</v>
      </c>
      <c r="D14" s="73"/>
      <c r="E14" s="65"/>
      <c r="F14" s="65"/>
      <c r="G14" s="65"/>
      <c r="I14" s="65"/>
      <c r="J14" s="65"/>
      <c r="K14" s="65"/>
      <c r="M14" s="65"/>
      <c r="N14" s="65"/>
      <c r="O14" s="65"/>
    </row>
    <row r="15" spans="1:15" ht="18.75">
      <c r="A15" s="68">
        <v>207</v>
      </c>
      <c r="B15" s="75" t="s">
        <v>68</v>
      </c>
      <c r="C15" s="73">
        <v>374.5</v>
      </c>
      <c r="D15" s="73"/>
      <c r="E15" s="65"/>
      <c r="F15" s="65"/>
      <c r="G15" s="65"/>
      <c r="I15" s="65"/>
      <c r="J15" s="65"/>
      <c r="K15" s="65"/>
      <c r="M15" s="65"/>
      <c r="N15" s="65"/>
      <c r="O15" s="65"/>
    </row>
    <row r="16" spans="1:15" ht="18.75" hidden="1">
      <c r="A16" s="68"/>
      <c r="B16" s="76"/>
      <c r="C16" s="73"/>
      <c r="D16" s="73"/>
      <c r="E16" s="65"/>
      <c r="F16" s="65"/>
      <c r="G16" s="65"/>
      <c r="I16" s="65"/>
      <c r="J16" s="65"/>
      <c r="K16" s="65"/>
      <c r="M16" s="65"/>
      <c r="N16" s="65"/>
      <c r="O16" s="65"/>
    </row>
    <row r="17" spans="1:15" ht="18.75" hidden="1">
      <c r="A17" s="68"/>
      <c r="B17" s="76"/>
      <c r="C17" s="73"/>
      <c r="D17" s="73"/>
      <c r="E17" s="65"/>
      <c r="F17" s="65"/>
      <c r="G17" s="65"/>
      <c r="I17" s="65"/>
      <c r="J17" s="65"/>
      <c r="K17" s="65"/>
      <c r="M17" s="65"/>
      <c r="N17" s="65"/>
      <c r="O17" s="65"/>
    </row>
    <row r="18" spans="1:15" ht="18.75">
      <c r="A18" s="68"/>
      <c r="B18" s="77"/>
      <c r="C18" s="73"/>
      <c r="D18" s="73"/>
      <c r="E18" s="65"/>
      <c r="F18" s="65"/>
      <c r="G18" s="65"/>
      <c r="I18" s="65"/>
      <c r="J18" s="65"/>
      <c r="K18" s="65"/>
      <c r="M18" s="65"/>
      <c r="N18" s="65"/>
      <c r="O18" s="65"/>
    </row>
    <row r="19" spans="1:15" ht="18.75">
      <c r="A19" s="68">
        <v>2210.3</v>
      </c>
      <c r="B19" s="112" t="s">
        <v>36</v>
      </c>
      <c r="C19" s="112"/>
      <c r="D19" s="69">
        <v>2310.93</v>
      </c>
      <c r="E19" s="65"/>
      <c r="F19" s="65"/>
      <c r="G19" s="65"/>
      <c r="I19" s="65"/>
      <c r="J19" s="65"/>
      <c r="K19" s="65"/>
      <c r="M19" s="65"/>
      <c r="N19" s="65"/>
      <c r="O19" s="65"/>
    </row>
    <row r="20" spans="1:15" ht="18.75">
      <c r="A20" s="68">
        <v>2210.4</v>
      </c>
      <c r="B20" s="112" t="s">
        <v>37</v>
      </c>
      <c r="C20" s="112"/>
      <c r="D20" s="69">
        <v>3129.96</v>
      </c>
      <c r="E20" s="65"/>
      <c r="F20" s="65"/>
      <c r="G20" s="65"/>
      <c r="I20" s="65"/>
      <c r="J20" s="65"/>
      <c r="K20" s="65"/>
      <c r="M20" s="65"/>
      <c r="N20" s="65"/>
      <c r="O20" s="65"/>
    </row>
    <row r="21" spans="1:15" ht="18.75">
      <c r="A21" s="68">
        <v>2210.5</v>
      </c>
      <c r="B21" s="112" t="s">
        <v>38</v>
      </c>
      <c r="C21" s="112"/>
      <c r="D21" s="69">
        <v>60988</v>
      </c>
      <c r="E21" s="65"/>
      <c r="F21" s="65"/>
      <c r="G21" s="65"/>
      <c r="I21" s="65"/>
      <c r="J21" s="65"/>
      <c r="K21" s="65"/>
      <c r="M21" s="65"/>
      <c r="N21" s="65"/>
      <c r="O21" s="65"/>
    </row>
    <row r="22" spans="1:5" ht="18.75" hidden="1" outlineLevel="1">
      <c r="A22" s="70"/>
      <c r="B22" s="71"/>
      <c r="C22" s="72">
        <f>SUM(C23:C32)</f>
        <v>60988</v>
      </c>
      <c r="D22" s="73"/>
      <c r="E22" s="74">
        <f>D21-C22</f>
        <v>0</v>
      </c>
    </row>
    <row r="23" spans="1:15" ht="18.75" collapsed="1">
      <c r="A23" s="68">
        <v>501</v>
      </c>
      <c r="B23" s="76" t="s">
        <v>72</v>
      </c>
      <c r="C23" s="73">
        <f>350+4902+900+844</f>
        <v>6996</v>
      </c>
      <c r="D23" s="73"/>
      <c r="E23" s="65"/>
      <c r="F23" s="65"/>
      <c r="G23" s="65"/>
      <c r="I23" s="65"/>
      <c r="J23" s="65"/>
      <c r="K23" s="65"/>
      <c r="M23" s="65"/>
      <c r="N23" s="65"/>
      <c r="O23" s="65"/>
    </row>
    <row r="24" spans="1:15" ht="18.75">
      <c r="A24" s="68">
        <v>502</v>
      </c>
      <c r="B24" s="76" t="s">
        <v>58</v>
      </c>
      <c r="C24" s="73">
        <v>5400</v>
      </c>
      <c r="D24" s="73"/>
      <c r="E24" s="65"/>
      <c r="F24" s="65"/>
      <c r="G24" s="65"/>
      <c r="I24" s="65"/>
      <c r="J24" s="65"/>
      <c r="K24" s="65"/>
      <c r="M24" s="65"/>
      <c r="N24" s="65"/>
      <c r="O24" s="65"/>
    </row>
    <row r="25" spans="1:15" ht="18.75">
      <c r="A25" s="68">
        <v>505</v>
      </c>
      <c r="B25" s="76" t="s">
        <v>69</v>
      </c>
      <c r="C25" s="73">
        <f>5500+3304</f>
        <v>8804</v>
      </c>
      <c r="D25" s="73"/>
      <c r="E25" s="65"/>
      <c r="F25" s="65"/>
      <c r="G25" s="65"/>
      <c r="I25" s="65"/>
      <c r="J25" s="65"/>
      <c r="K25" s="65"/>
      <c r="M25" s="65"/>
      <c r="N25" s="65"/>
      <c r="O25" s="65"/>
    </row>
    <row r="26" spans="1:15" ht="18.75">
      <c r="A26" s="68">
        <v>504</v>
      </c>
      <c r="B26" s="76" t="s">
        <v>62</v>
      </c>
      <c r="C26" s="73">
        <v>716</v>
      </c>
      <c r="D26" s="73"/>
      <c r="E26" s="65"/>
      <c r="F26" s="65"/>
      <c r="G26" s="65"/>
      <c r="I26" s="65"/>
      <c r="J26" s="65"/>
      <c r="K26" s="65"/>
      <c r="M26" s="65"/>
      <c r="N26" s="65"/>
      <c r="O26" s="65"/>
    </row>
    <row r="27" spans="1:15" ht="18.75">
      <c r="A27" s="68">
        <v>508</v>
      </c>
      <c r="B27" s="76" t="s">
        <v>63</v>
      </c>
      <c r="C27" s="73">
        <v>23152</v>
      </c>
      <c r="D27" s="73"/>
      <c r="E27" s="65"/>
      <c r="F27" s="65"/>
      <c r="G27" s="65"/>
      <c r="I27" s="65"/>
      <c r="J27" s="65"/>
      <c r="K27" s="65"/>
      <c r="M27" s="65"/>
      <c r="N27" s="65"/>
      <c r="O27" s="65"/>
    </row>
    <row r="28" spans="1:15" ht="18.75">
      <c r="A28" s="68">
        <v>509</v>
      </c>
      <c r="B28" s="76" t="s">
        <v>70</v>
      </c>
      <c r="C28" s="73">
        <v>6230</v>
      </c>
      <c r="D28" s="73"/>
      <c r="E28" s="65"/>
      <c r="F28" s="65"/>
      <c r="G28" s="65"/>
      <c r="I28" s="65"/>
      <c r="J28" s="65"/>
      <c r="K28" s="65"/>
      <c r="M28" s="65"/>
      <c r="N28" s="65"/>
      <c r="O28" s="65"/>
    </row>
    <row r="29" spans="1:15" ht="18.75">
      <c r="A29" s="68">
        <v>506</v>
      </c>
      <c r="B29" s="76" t="s">
        <v>78</v>
      </c>
      <c r="C29" s="73">
        <v>9690</v>
      </c>
      <c r="D29" s="73"/>
      <c r="E29" s="65"/>
      <c r="F29" s="65"/>
      <c r="G29" s="65"/>
      <c r="I29" s="65"/>
      <c r="J29" s="65"/>
      <c r="K29" s="65"/>
      <c r="M29" s="65"/>
      <c r="N29" s="65"/>
      <c r="O29" s="65"/>
    </row>
    <row r="30" spans="1:15" ht="18.75" hidden="1">
      <c r="A30" s="68"/>
      <c r="B30" s="76"/>
      <c r="C30" s="73"/>
      <c r="D30" s="73"/>
      <c r="E30" s="65"/>
      <c r="F30" s="65"/>
      <c r="G30" s="65"/>
      <c r="I30" s="65"/>
      <c r="J30" s="65"/>
      <c r="K30" s="65"/>
      <c r="M30" s="65"/>
      <c r="N30" s="65"/>
      <c r="O30" s="65"/>
    </row>
    <row r="31" spans="1:15" ht="18.75" hidden="1">
      <c r="A31" s="68"/>
      <c r="B31" s="76"/>
      <c r="C31" s="73"/>
      <c r="D31" s="73"/>
      <c r="E31" s="65"/>
      <c r="F31" s="65"/>
      <c r="G31" s="65"/>
      <c r="I31" s="65"/>
      <c r="J31" s="65"/>
      <c r="K31" s="65"/>
      <c r="M31" s="65"/>
      <c r="N31" s="65"/>
      <c r="O31" s="65"/>
    </row>
    <row r="32" spans="1:15" ht="18.75">
      <c r="A32" s="68"/>
      <c r="B32" s="77"/>
      <c r="C32" s="73"/>
      <c r="D32" s="73"/>
      <c r="E32" s="65"/>
      <c r="F32" s="65"/>
      <c r="G32" s="65"/>
      <c r="I32" s="65"/>
      <c r="J32" s="65"/>
      <c r="K32" s="65"/>
      <c r="M32" s="65"/>
      <c r="N32" s="65"/>
      <c r="O32" s="65"/>
    </row>
    <row r="33" spans="1:15" ht="18.75">
      <c r="A33" s="68">
        <v>2210.6</v>
      </c>
      <c r="B33" s="112" t="s">
        <v>39</v>
      </c>
      <c r="C33" s="112"/>
      <c r="D33" s="69">
        <v>5400</v>
      </c>
      <c r="E33" s="65"/>
      <c r="F33" s="65"/>
      <c r="G33" s="65"/>
      <c r="I33" s="65"/>
      <c r="J33" s="65"/>
      <c r="K33" s="65"/>
      <c r="M33" s="65"/>
      <c r="N33" s="65"/>
      <c r="O33" s="65"/>
    </row>
    <row r="34" spans="1:15" ht="18.75">
      <c r="A34" s="68">
        <v>2210.7</v>
      </c>
      <c r="B34" s="112" t="s">
        <v>40</v>
      </c>
      <c r="C34" s="112"/>
      <c r="D34" s="69">
        <v>160355</v>
      </c>
      <c r="E34" s="65"/>
      <c r="F34" s="65"/>
      <c r="G34" s="65"/>
      <c r="I34" s="65"/>
      <c r="J34" s="65"/>
      <c r="K34" s="65"/>
      <c r="M34" s="65"/>
      <c r="N34" s="65"/>
      <c r="O34" s="65"/>
    </row>
    <row r="35" spans="1:15" ht="18.75">
      <c r="A35" s="68">
        <v>2210.8</v>
      </c>
      <c r="B35" s="112" t="s">
        <v>41</v>
      </c>
      <c r="C35" s="112"/>
      <c r="D35" s="69">
        <v>2192</v>
      </c>
      <c r="E35" s="65"/>
      <c r="F35" s="65"/>
      <c r="G35" s="65"/>
      <c r="I35" s="65"/>
      <c r="J35" s="65"/>
      <c r="K35" s="65"/>
      <c r="M35" s="65"/>
      <c r="N35" s="65"/>
      <c r="O35" s="65"/>
    </row>
    <row r="36" spans="1:15" ht="18.75" hidden="1">
      <c r="A36" s="68">
        <v>2210.9</v>
      </c>
      <c r="B36" s="112" t="s">
        <v>42</v>
      </c>
      <c r="C36" s="112"/>
      <c r="D36" s="69"/>
      <c r="E36" s="65"/>
      <c r="F36" s="65"/>
      <c r="G36" s="65"/>
      <c r="I36" s="65"/>
      <c r="J36" s="65"/>
      <c r="K36" s="65"/>
      <c r="M36" s="65"/>
      <c r="N36" s="65"/>
      <c r="O36" s="65"/>
    </row>
    <row r="37" spans="1:5" ht="18.75" hidden="1" outlineLevel="1">
      <c r="A37" s="70"/>
      <c r="B37" s="71"/>
      <c r="C37" s="72">
        <f>SUM(C38:C41)</f>
        <v>0</v>
      </c>
      <c r="D37" s="73"/>
      <c r="E37" s="74">
        <f>D36-C37</f>
        <v>0</v>
      </c>
    </row>
    <row r="38" spans="1:15" ht="18.75" hidden="1" collapsed="1">
      <c r="A38" s="68"/>
      <c r="B38" s="76"/>
      <c r="C38" s="73"/>
      <c r="D38" s="73"/>
      <c r="E38" s="65"/>
      <c r="F38" s="65"/>
      <c r="G38" s="65"/>
      <c r="I38" s="65"/>
      <c r="J38" s="65"/>
      <c r="K38" s="65"/>
      <c r="M38" s="65"/>
      <c r="N38" s="65"/>
      <c r="O38" s="65"/>
    </row>
    <row r="39" spans="1:15" ht="18.75" hidden="1">
      <c r="A39" s="68"/>
      <c r="B39" s="76"/>
      <c r="C39" s="73"/>
      <c r="D39" s="73"/>
      <c r="E39" s="65"/>
      <c r="F39" s="65"/>
      <c r="G39" s="65"/>
      <c r="I39" s="65"/>
      <c r="J39" s="65"/>
      <c r="K39" s="65"/>
      <c r="M39" s="65"/>
      <c r="N39" s="65"/>
      <c r="O39" s="65"/>
    </row>
    <row r="40" spans="1:15" ht="18.75" hidden="1">
      <c r="A40" s="68"/>
      <c r="B40" s="76"/>
      <c r="C40" s="73"/>
      <c r="D40" s="73"/>
      <c r="E40" s="65"/>
      <c r="F40" s="65"/>
      <c r="G40" s="65"/>
      <c r="I40" s="65"/>
      <c r="J40" s="65"/>
      <c r="K40" s="65"/>
      <c r="M40" s="65"/>
      <c r="N40" s="65"/>
      <c r="O40" s="65"/>
    </row>
    <row r="41" spans="1:15" ht="18.75" hidden="1">
      <c r="A41" s="68"/>
      <c r="B41" s="77"/>
      <c r="C41" s="73"/>
      <c r="D41" s="73"/>
      <c r="E41" s="65"/>
      <c r="F41" s="65"/>
      <c r="G41" s="65"/>
      <c r="I41" s="65"/>
      <c r="J41" s="65"/>
      <c r="K41" s="65"/>
      <c r="M41" s="65"/>
      <c r="N41" s="65"/>
      <c r="O41" s="65"/>
    </row>
    <row r="42" spans="1:15" ht="18.75">
      <c r="A42" s="68">
        <v>2211.9</v>
      </c>
      <c r="B42" s="112" t="s">
        <v>43</v>
      </c>
      <c r="C42" s="112"/>
      <c r="D42" s="69">
        <v>4000</v>
      </c>
      <c r="E42" s="65"/>
      <c r="F42" s="65"/>
      <c r="G42" s="65"/>
      <c r="I42" s="65"/>
      <c r="J42" s="65"/>
      <c r="K42" s="65"/>
      <c r="M42" s="65"/>
      <c r="N42" s="65"/>
      <c r="O42" s="65"/>
    </row>
    <row r="43" spans="1:5" ht="18.75" hidden="1" outlineLevel="1">
      <c r="A43" s="70"/>
      <c r="B43" s="71"/>
      <c r="C43" s="72">
        <f>SUM(C44:C54)</f>
        <v>4000</v>
      </c>
      <c r="D43" s="73"/>
      <c r="E43" s="74">
        <f>D42-C43</f>
        <v>0</v>
      </c>
    </row>
    <row r="44" spans="1:15" ht="18.75" collapsed="1">
      <c r="A44" s="68">
        <v>920</v>
      </c>
      <c r="B44" s="76" t="s">
        <v>79</v>
      </c>
      <c r="C44" s="73">
        <v>2000</v>
      </c>
      <c r="D44" s="73"/>
      <c r="E44" s="65"/>
      <c r="F44" s="65"/>
      <c r="G44" s="65"/>
      <c r="I44" s="65"/>
      <c r="J44" s="65"/>
      <c r="K44" s="65"/>
      <c r="M44" s="65"/>
      <c r="N44" s="65"/>
      <c r="O44" s="65"/>
    </row>
    <row r="45" spans="1:15" ht="18.75">
      <c r="A45" s="68">
        <v>920</v>
      </c>
      <c r="B45" s="76" t="s">
        <v>80</v>
      </c>
      <c r="C45" s="73">
        <v>2000</v>
      </c>
      <c r="D45" s="73"/>
      <c r="E45" s="65"/>
      <c r="F45" s="65"/>
      <c r="G45" s="65"/>
      <c r="I45" s="65"/>
      <c r="J45" s="65"/>
      <c r="K45" s="65"/>
      <c r="M45" s="65"/>
      <c r="N45" s="65"/>
      <c r="O45" s="65"/>
    </row>
    <row r="46" spans="1:15" ht="18.75" hidden="1">
      <c r="A46" s="68"/>
      <c r="B46" s="76"/>
      <c r="C46" s="73"/>
      <c r="D46" s="73"/>
      <c r="E46" s="65"/>
      <c r="F46" s="65"/>
      <c r="G46" s="65"/>
      <c r="I46" s="65"/>
      <c r="J46" s="65"/>
      <c r="K46" s="65"/>
      <c r="M46" s="65"/>
      <c r="N46" s="65"/>
      <c r="O46" s="65"/>
    </row>
    <row r="47" spans="1:15" ht="18.75" hidden="1">
      <c r="A47" s="68"/>
      <c r="B47" s="76"/>
      <c r="C47" s="73"/>
      <c r="D47" s="73"/>
      <c r="E47" s="65"/>
      <c r="F47" s="65"/>
      <c r="G47" s="65"/>
      <c r="I47" s="65"/>
      <c r="J47" s="65"/>
      <c r="K47" s="65"/>
      <c r="M47" s="65"/>
      <c r="N47" s="65"/>
      <c r="O47" s="65"/>
    </row>
    <row r="48" spans="1:15" ht="18.75" hidden="1">
      <c r="A48" s="68"/>
      <c r="B48" s="76"/>
      <c r="C48" s="73"/>
      <c r="D48" s="73"/>
      <c r="E48" s="65"/>
      <c r="F48" s="65"/>
      <c r="G48" s="65"/>
      <c r="I48" s="65"/>
      <c r="J48" s="65"/>
      <c r="K48" s="65"/>
      <c r="M48" s="65"/>
      <c r="N48" s="65"/>
      <c r="O48" s="65"/>
    </row>
    <row r="49" spans="1:15" ht="18.75" hidden="1">
      <c r="A49" s="68"/>
      <c r="B49" s="76"/>
      <c r="C49" s="73"/>
      <c r="D49" s="73"/>
      <c r="E49" s="65"/>
      <c r="F49" s="65"/>
      <c r="G49" s="65"/>
      <c r="I49" s="65"/>
      <c r="J49" s="65"/>
      <c r="K49" s="65"/>
      <c r="M49" s="65"/>
      <c r="N49" s="65"/>
      <c r="O49" s="65"/>
    </row>
    <row r="50" spans="1:15" ht="18.75" hidden="1">
      <c r="A50" s="68"/>
      <c r="B50" s="76"/>
      <c r="C50" s="73"/>
      <c r="D50" s="73"/>
      <c r="E50" s="65"/>
      <c r="F50" s="65"/>
      <c r="G50" s="65"/>
      <c r="I50" s="65"/>
      <c r="J50" s="65"/>
      <c r="K50" s="65"/>
      <c r="M50" s="65"/>
      <c r="N50" s="65"/>
      <c r="O50" s="65"/>
    </row>
    <row r="51" spans="1:15" ht="18.75" hidden="1">
      <c r="A51" s="68"/>
      <c r="B51" s="76"/>
      <c r="C51" s="73"/>
      <c r="D51" s="73"/>
      <c r="E51" s="65"/>
      <c r="F51" s="65"/>
      <c r="G51" s="65"/>
      <c r="I51" s="65"/>
      <c r="J51" s="65"/>
      <c r="K51" s="65"/>
      <c r="M51" s="65"/>
      <c r="N51" s="65"/>
      <c r="O51" s="65"/>
    </row>
    <row r="52" spans="1:15" ht="18.75" hidden="1">
      <c r="A52" s="68"/>
      <c r="B52" s="76"/>
      <c r="C52" s="73"/>
      <c r="D52" s="73"/>
      <c r="E52" s="65"/>
      <c r="F52" s="65"/>
      <c r="G52" s="65"/>
      <c r="I52" s="65"/>
      <c r="J52" s="65"/>
      <c r="K52" s="65"/>
      <c r="M52" s="65"/>
      <c r="N52" s="65"/>
      <c r="O52" s="65"/>
    </row>
    <row r="53" spans="1:15" ht="18.75">
      <c r="A53" s="68"/>
      <c r="B53" s="76"/>
      <c r="C53" s="73"/>
      <c r="D53" s="73"/>
      <c r="E53" s="65"/>
      <c r="F53" s="65"/>
      <c r="G53" s="65"/>
      <c r="I53" s="65"/>
      <c r="J53" s="65"/>
      <c r="K53" s="65"/>
      <c r="M53" s="65"/>
      <c r="N53" s="65"/>
      <c r="O53" s="65"/>
    </row>
    <row r="54" spans="1:15" ht="18.75">
      <c r="A54" s="65"/>
      <c r="B54" s="78"/>
      <c r="E54" s="65"/>
      <c r="F54" s="65"/>
      <c r="G54" s="65"/>
      <c r="I54" s="65"/>
      <c r="J54" s="65"/>
      <c r="K54" s="65"/>
      <c r="M54" s="65"/>
      <c r="N54" s="65"/>
      <c r="O54" s="65"/>
    </row>
    <row r="55" spans="1:15" ht="18.75">
      <c r="A55" s="65"/>
      <c r="B55" s="78"/>
      <c r="E55" s="65"/>
      <c r="F55" s="65"/>
      <c r="G55" s="65"/>
      <c r="I55" s="65"/>
      <c r="J55" s="65"/>
      <c r="K55" s="65"/>
      <c r="M55" s="65"/>
      <c r="N55" s="65"/>
      <c r="O55" s="65"/>
    </row>
    <row r="56" spans="1:15" ht="18.75">
      <c r="A56" s="65"/>
      <c r="B56" s="65"/>
      <c r="E56" s="65"/>
      <c r="F56" s="65"/>
      <c r="G56" s="65"/>
      <c r="I56" s="65"/>
      <c r="J56" s="65"/>
      <c r="K56" s="65"/>
      <c r="M56" s="65"/>
      <c r="N56" s="65"/>
      <c r="O56" s="65"/>
    </row>
    <row r="57" ht="14.25" customHeight="1"/>
    <row r="58" spans="1:15" ht="39.75" customHeight="1">
      <c r="A58" s="63">
        <v>2240</v>
      </c>
      <c r="B58" s="113" t="s">
        <v>4</v>
      </c>
      <c r="C58" s="113"/>
      <c r="D58" s="64">
        <f>SUM(D60:D93)</f>
        <v>44019.86</v>
      </c>
      <c r="E58" s="65"/>
      <c r="F58" s="65"/>
      <c r="G58" s="65"/>
      <c r="I58" s="65"/>
      <c r="J58" s="65"/>
      <c r="K58" s="65"/>
      <c r="M58" s="65"/>
      <c r="N58" s="65"/>
      <c r="O58" s="65"/>
    </row>
    <row r="59" spans="1:5" ht="18.75" hidden="1" outlineLevel="1">
      <c r="A59" s="79">
        <v>2240</v>
      </c>
      <c r="B59" s="79"/>
      <c r="C59" s="67"/>
      <c r="D59" s="67">
        <f>Школи!H13</f>
        <v>44019.86</v>
      </c>
      <c r="E59" s="83" t="b">
        <f>D59=D58</f>
        <v>1</v>
      </c>
    </row>
    <row r="60" spans="1:4" ht="18.75" collapsed="1">
      <c r="A60" s="70">
        <v>2240.1</v>
      </c>
      <c r="B60" s="112" t="s">
        <v>29</v>
      </c>
      <c r="C60" s="112"/>
      <c r="D60" s="69">
        <v>735.9</v>
      </c>
    </row>
    <row r="61" spans="1:4" ht="18.75" hidden="1">
      <c r="A61" s="70">
        <v>2240.2</v>
      </c>
      <c r="B61" s="109" t="s">
        <v>30</v>
      </c>
      <c r="C61" s="110"/>
      <c r="D61" s="69"/>
    </row>
    <row r="62" spans="1:4" ht="18.75">
      <c r="A62" s="70">
        <v>2240.3</v>
      </c>
      <c r="B62" s="109" t="s">
        <v>44</v>
      </c>
      <c r="C62" s="110"/>
      <c r="D62" s="69">
        <v>8892.69</v>
      </c>
    </row>
    <row r="63" spans="1:5" ht="18.75" hidden="1" outlineLevel="1">
      <c r="A63" s="70"/>
      <c r="B63" s="71"/>
      <c r="C63" s="72">
        <f>SUM(C64:C70)</f>
        <v>8892.69</v>
      </c>
      <c r="D63" s="73"/>
      <c r="E63" s="74">
        <f>D62-C63</f>
        <v>0</v>
      </c>
    </row>
    <row r="64" spans="1:4" ht="18.75" collapsed="1">
      <c r="A64" s="70"/>
      <c r="B64" s="76" t="s">
        <v>64</v>
      </c>
      <c r="C64" s="73">
        <v>439.22</v>
      </c>
      <c r="D64" s="73"/>
    </row>
    <row r="65" spans="1:4" ht="18.75">
      <c r="A65" s="70"/>
      <c r="B65" s="76" t="s">
        <v>73</v>
      </c>
      <c r="C65" s="73">
        <v>1031.25</v>
      </c>
      <c r="D65" s="73"/>
    </row>
    <row r="66" spans="1:4" ht="18.75">
      <c r="A66" s="70"/>
      <c r="B66" s="76" t="s">
        <v>71</v>
      </c>
      <c r="C66" s="73">
        <v>3100</v>
      </c>
      <c r="D66" s="73"/>
    </row>
    <row r="67" spans="1:4" ht="18.75">
      <c r="A67" s="70"/>
      <c r="B67" s="76" t="s">
        <v>81</v>
      </c>
      <c r="C67" s="73">
        <f>1918.76+903.46</f>
        <v>2822.2200000000003</v>
      </c>
      <c r="D67" s="73"/>
    </row>
    <row r="68" spans="1:4" ht="18.75">
      <c r="A68" s="70"/>
      <c r="B68" s="76" t="s">
        <v>82</v>
      </c>
      <c r="C68" s="73">
        <v>1500</v>
      </c>
      <c r="D68" s="73"/>
    </row>
    <row r="69" spans="1:4" ht="18.75" hidden="1">
      <c r="A69" s="70"/>
      <c r="B69" s="76"/>
      <c r="C69" s="73"/>
      <c r="D69" s="73"/>
    </row>
    <row r="70" spans="1:4" ht="18.75">
      <c r="A70" s="70"/>
      <c r="B70" s="70"/>
      <c r="C70" s="73"/>
      <c r="D70" s="73"/>
    </row>
    <row r="71" spans="1:4" ht="18.75" hidden="1">
      <c r="A71" s="70">
        <v>2240.4</v>
      </c>
      <c r="B71" s="109" t="s">
        <v>45</v>
      </c>
      <c r="C71" s="110"/>
      <c r="D71" s="69"/>
    </row>
    <row r="72" spans="1:4" ht="18.75">
      <c r="A72" s="70">
        <v>2240.5</v>
      </c>
      <c r="B72" s="109" t="s">
        <v>31</v>
      </c>
      <c r="C72" s="110"/>
      <c r="D72" s="69">
        <v>4805</v>
      </c>
    </row>
    <row r="73" spans="1:5" ht="18.75" hidden="1" outlineLevel="1">
      <c r="A73" s="70"/>
      <c r="B73" s="71"/>
      <c r="C73" s="72">
        <f>SUM(C74:C81)</f>
        <v>4805</v>
      </c>
      <c r="D73" s="73"/>
      <c r="E73" s="74">
        <f>D72-C73</f>
        <v>0</v>
      </c>
    </row>
    <row r="74" spans="1:4" ht="17.25" customHeight="1" collapsed="1">
      <c r="A74" s="70"/>
      <c r="B74" s="75" t="s">
        <v>60</v>
      </c>
      <c r="C74" s="73">
        <v>741</v>
      </c>
      <c r="D74" s="73"/>
    </row>
    <row r="75" spans="1:4" ht="17.25" customHeight="1">
      <c r="A75" s="70"/>
      <c r="B75" s="75" t="s">
        <v>61</v>
      </c>
      <c r="C75" s="73">
        <v>4064</v>
      </c>
      <c r="D75" s="73"/>
    </row>
    <row r="76" spans="1:4" ht="18.75" hidden="1">
      <c r="A76" s="70"/>
      <c r="B76" s="76"/>
      <c r="C76" s="73"/>
      <c r="D76" s="73"/>
    </row>
    <row r="77" spans="1:4" ht="18.75" hidden="1">
      <c r="A77" s="70"/>
      <c r="B77" s="76"/>
      <c r="C77" s="73"/>
      <c r="D77" s="73"/>
    </row>
    <row r="78" spans="1:4" ht="18.75" hidden="1">
      <c r="A78" s="70"/>
      <c r="B78" s="75"/>
      <c r="C78" s="73"/>
      <c r="D78" s="73"/>
    </row>
    <row r="79" spans="1:4" ht="18.75" hidden="1">
      <c r="A79" s="70"/>
      <c r="B79" s="76"/>
      <c r="C79" s="73"/>
      <c r="D79" s="73"/>
    </row>
    <row r="80" spans="1:4" ht="18.75" hidden="1">
      <c r="A80" s="70"/>
      <c r="B80" s="76"/>
      <c r="C80" s="73"/>
      <c r="D80" s="73"/>
    </row>
    <row r="81" spans="1:4" ht="18.75">
      <c r="A81" s="70"/>
      <c r="B81" s="76"/>
      <c r="C81" s="73"/>
      <c r="D81" s="73"/>
    </row>
    <row r="82" spans="1:4" ht="18.75" hidden="1">
      <c r="A82" s="70">
        <v>2240.6</v>
      </c>
      <c r="B82" s="109" t="s">
        <v>32</v>
      </c>
      <c r="C82" s="110"/>
      <c r="D82" s="69"/>
    </row>
    <row r="83" spans="1:4" ht="18.75">
      <c r="A83" s="70">
        <v>2240.7</v>
      </c>
      <c r="B83" s="109" t="s">
        <v>46</v>
      </c>
      <c r="C83" s="110"/>
      <c r="D83" s="69">
        <v>4231.07</v>
      </c>
    </row>
    <row r="84" spans="1:4" ht="18.75">
      <c r="A84" s="70">
        <v>2240.8</v>
      </c>
      <c r="B84" s="109" t="s">
        <v>47</v>
      </c>
      <c r="C84" s="110"/>
      <c r="D84" s="69">
        <v>945.65</v>
      </c>
    </row>
    <row r="85" spans="1:4" ht="18.75">
      <c r="A85" s="70">
        <v>2240.9</v>
      </c>
      <c r="B85" s="109" t="s">
        <v>48</v>
      </c>
      <c r="C85" s="110"/>
      <c r="D85" s="69">
        <v>1227.19</v>
      </c>
    </row>
    <row r="86" spans="1:4" ht="18.75" hidden="1">
      <c r="A86" s="70">
        <v>2241.1</v>
      </c>
      <c r="B86" s="109" t="s">
        <v>49</v>
      </c>
      <c r="C86" s="110"/>
      <c r="D86" s="69"/>
    </row>
    <row r="87" spans="1:4" ht="18.75" hidden="1">
      <c r="A87" s="70">
        <v>2241.2</v>
      </c>
      <c r="B87" s="109" t="s">
        <v>33</v>
      </c>
      <c r="C87" s="110"/>
      <c r="D87" s="69"/>
    </row>
    <row r="88" spans="1:4" ht="18.75">
      <c r="A88" s="70">
        <v>2241.3</v>
      </c>
      <c r="B88" s="109" t="s">
        <v>50</v>
      </c>
      <c r="C88" s="110"/>
      <c r="D88" s="69">
        <v>3005.91</v>
      </c>
    </row>
    <row r="89" spans="1:4" ht="18.75">
      <c r="A89" s="70">
        <v>2241.4</v>
      </c>
      <c r="B89" s="109" t="s">
        <v>51</v>
      </c>
      <c r="C89" s="110"/>
      <c r="D89" s="69">
        <v>4374.88</v>
      </c>
    </row>
    <row r="90" spans="1:4" ht="18.75">
      <c r="A90" s="70">
        <v>2241.5</v>
      </c>
      <c r="B90" s="109" t="s">
        <v>52</v>
      </c>
      <c r="C90" s="110"/>
      <c r="D90" s="69">
        <v>997.2</v>
      </c>
    </row>
    <row r="91" spans="1:4" ht="38.25" customHeight="1">
      <c r="A91" s="70">
        <v>2241.6</v>
      </c>
      <c r="B91" s="111" t="s">
        <v>53</v>
      </c>
      <c r="C91" s="110"/>
      <c r="D91" s="69">
        <v>12397.41</v>
      </c>
    </row>
    <row r="92" spans="1:4" ht="18.75" hidden="1">
      <c r="A92" s="70">
        <v>2241.7</v>
      </c>
      <c r="B92" s="109" t="s">
        <v>54</v>
      </c>
      <c r="C92" s="110"/>
      <c r="D92" s="69"/>
    </row>
    <row r="93" spans="1:4" ht="18.75">
      <c r="A93" s="70">
        <v>2241.9</v>
      </c>
      <c r="B93" s="109" t="s">
        <v>55</v>
      </c>
      <c r="C93" s="110"/>
      <c r="D93" s="69">
        <v>2406.96</v>
      </c>
    </row>
    <row r="94" spans="1:5" ht="18.75" hidden="1" outlineLevel="1">
      <c r="A94" s="70"/>
      <c r="B94" s="71"/>
      <c r="C94" s="72">
        <f>SUM(C95:C104)</f>
        <v>2406.96</v>
      </c>
      <c r="D94" s="80"/>
      <c r="E94" s="74">
        <f>D93-C94</f>
        <v>0</v>
      </c>
    </row>
    <row r="95" spans="1:4" ht="18.75" collapsed="1">
      <c r="A95" s="70"/>
      <c r="B95" s="81" t="s">
        <v>84</v>
      </c>
      <c r="C95" s="73">
        <f>50.87+50.87+50.87</f>
        <v>152.60999999999999</v>
      </c>
      <c r="D95" s="73"/>
    </row>
    <row r="96" spans="1:4" ht="18.75">
      <c r="A96" s="70"/>
      <c r="B96" s="81" t="s">
        <v>67</v>
      </c>
      <c r="C96" s="73">
        <v>149.14</v>
      </c>
      <c r="D96" s="73"/>
    </row>
    <row r="97" spans="1:4" ht="18.75">
      <c r="A97" s="70"/>
      <c r="B97" s="75" t="s">
        <v>83</v>
      </c>
      <c r="C97" s="73">
        <f>643.44+643.44</f>
        <v>1286.88</v>
      </c>
      <c r="D97" s="73"/>
    </row>
    <row r="98" spans="1:4" ht="18.75">
      <c r="A98" s="70"/>
      <c r="B98" s="81" t="s">
        <v>85</v>
      </c>
      <c r="C98" s="73">
        <v>560</v>
      </c>
      <c r="D98" s="73"/>
    </row>
    <row r="99" spans="1:4" ht="18.75">
      <c r="A99" s="70"/>
      <c r="B99" s="75" t="s">
        <v>86</v>
      </c>
      <c r="C99" s="73">
        <v>258.33</v>
      </c>
      <c r="D99" s="73"/>
    </row>
    <row r="100" spans="1:4" ht="18.75" hidden="1">
      <c r="A100" s="70"/>
      <c r="B100" s="81"/>
      <c r="C100" s="73"/>
      <c r="D100" s="73"/>
    </row>
    <row r="101" spans="1:4" ht="18.75" hidden="1">
      <c r="A101" s="70"/>
      <c r="B101" s="75"/>
      <c r="C101" s="73"/>
      <c r="D101" s="73"/>
    </row>
    <row r="102" spans="1:4" ht="18.75" hidden="1">
      <c r="A102" s="70"/>
      <c r="B102" s="75"/>
      <c r="C102" s="73"/>
      <c r="D102" s="73"/>
    </row>
    <row r="103" spans="1:4" ht="18.75" hidden="1">
      <c r="A103" s="70"/>
      <c r="B103" s="75"/>
      <c r="C103" s="73"/>
      <c r="D103" s="73"/>
    </row>
    <row r="104" spans="1:4" ht="18.75">
      <c r="A104" s="70"/>
      <c r="B104" s="75"/>
      <c r="C104" s="73"/>
      <c r="D104" s="73"/>
    </row>
    <row r="105" ht="18.75">
      <c r="B105" s="82"/>
    </row>
    <row r="106" ht="18.75">
      <c r="B106" s="82"/>
    </row>
  </sheetData>
  <sheetProtection/>
  <mergeCells count="31">
    <mergeCell ref="B7:C7"/>
    <mergeCell ref="B19:C19"/>
    <mergeCell ref="B20:C20"/>
    <mergeCell ref="B21:C21"/>
    <mergeCell ref="A1:D1"/>
    <mergeCell ref="A2:D2"/>
    <mergeCell ref="B4:C4"/>
    <mergeCell ref="B6:C6"/>
    <mergeCell ref="B42:C42"/>
    <mergeCell ref="B58:C58"/>
    <mergeCell ref="B60:C60"/>
    <mergeCell ref="B61:C61"/>
    <mergeCell ref="B33:C33"/>
    <mergeCell ref="B34:C34"/>
    <mergeCell ref="B35:C35"/>
    <mergeCell ref="B36:C36"/>
    <mergeCell ref="B83:C83"/>
    <mergeCell ref="B84:C84"/>
    <mergeCell ref="B85:C85"/>
    <mergeCell ref="B86:C86"/>
    <mergeCell ref="B62:C62"/>
    <mergeCell ref="B71:C71"/>
    <mergeCell ref="B72:C72"/>
    <mergeCell ref="B82:C82"/>
    <mergeCell ref="B93:C93"/>
    <mergeCell ref="B87:C87"/>
    <mergeCell ref="B88:C88"/>
    <mergeCell ref="B89:C89"/>
    <mergeCell ref="B90:C90"/>
    <mergeCell ref="B91:C91"/>
    <mergeCell ref="B92:C92"/>
  </mergeCells>
  <printOptions/>
  <pageMargins left="1.4960629921259843" right="0.7086614173228346" top="0.3543307086614173" bottom="0.3543307086614173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Пользователь Windows</cp:lastModifiedBy>
  <cp:lastPrinted>2018-10-18T09:39:01Z</cp:lastPrinted>
  <dcterms:created xsi:type="dcterms:W3CDTF">2011-06-13T08:19:19Z</dcterms:created>
  <dcterms:modified xsi:type="dcterms:W3CDTF">2018-11-27T08:00:38Z</dcterms:modified>
  <cp:category/>
  <cp:version/>
  <cp:contentType/>
  <cp:contentStatus/>
</cp:coreProperties>
</file>